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Jarriels\Mike\NSPS\SVtWeb\Uploads\"/>
    </mc:Choice>
  </mc:AlternateContent>
  <xr:revisionPtr revIDLastSave="0" documentId="8_{3B565079-160C-40CA-ABC9-9A203294B755}" xr6:coauthVersionLast="47" xr6:coauthVersionMax="47" xr10:uidLastSave="{00000000-0000-0000-0000-000000000000}"/>
  <workbookProtection workbookAlgorithmName="SHA-512" workbookHashValue="ItFt/MtHTfo62TuYm2WsDmVdtbY5rDcWcgE96eFsArvdUb7X32CevTxz0Eg2T4yYffJAGw1S8RIrbuGPDGlfag==" workbookSaltValue="Z8qJfkROttQqXiWyHf3ISg==" workbookSpinCount="100000" lockStructure="1"/>
  <bookViews>
    <workbookView xWindow="315" yWindow="930" windowWidth="23685" windowHeight="11025" xr2:uid="{00000000-000D-0000-FFFF-FFFF00000000}"/>
  </bookViews>
  <sheets>
    <sheet name="NSP ED Expense Report" sheetId="1" r:id="rId1"/>
  </sheets>
  <definedNames>
    <definedName name="_xlnm._FilterDatabase" localSheetId="0" hidden="1">'NSP ED Expense Report'!$L$8:$L$46</definedName>
    <definedName name="_xlnm.Print_Area" localSheetId="0">'NSP ED Expense Report'!$B$3:$J$65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F3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M14" i="1"/>
  <c r="G46" i="1"/>
  <c r="G38" i="1"/>
  <c r="G28" i="1"/>
  <c r="H21" i="1"/>
  <c r="H20" i="1"/>
  <c r="H19" i="1"/>
  <c r="H18" i="1"/>
  <c r="H17" i="1"/>
  <c r="H16" i="1"/>
  <c r="H24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E68" i="1"/>
  <c r="M8" i="1"/>
  <c r="H37" i="1"/>
  <c r="H36" i="1"/>
  <c r="H35" i="1"/>
  <c r="H34" i="1"/>
  <c r="H33" i="1"/>
  <c r="H32" i="1"/>
  <c r="H27" i="1"/>
  <c r="H26" i="1"/>
  <c r="H25" i="1"/>
  <c r="E82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E96" i="1"/>
  <c r="B57" i="1"/>
  <c r="D59" i="1"/>
  <c r="E129" i="1"/>
  <c r="E110" i="1"/>
  <c r="AA45" i="1"/>
  <c r="AA44" i="1"/>
  <c r="AA43" i="1"/>
  <c r="AA42" i="1"/>
  <c r="AA41" i="1"/>
  <c r="AA39" i="1"/>
  <c r="AA38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3" i="1"/>
  <c r="AA12" i="1"/>
  <c r="AA11" i="1"/>
  <c r="AA10" i="1"/>
  <c r="AA9" i="1"/>
  <c r="X45" i="1"/>
  <c r="X44" i="1"/>
  <c r="X43" i="1"/>
  <c r="X42" i="1"/>
  <c r="X41" i="1"/>
  <c r="X39" i="1"/>
  <c r="X38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3" i="1"/>
  <c r="X12" i="1"/>
  <c r="X11" i="1"/>
  <c r="X10" i="1"/>
  <c r="X9" i="1"/>
  <c r="T45" i="1"/>
  <c r="S45" i="1"/>
  <c r="R45" i="1"/>
  <c r="Q45" i="1"/>
  <c r="P45" i="1"/>
  <c r="T44" i="1"/>
  <c r="S44" i="1"/>
  <c r="R44" i="1"/>
  <c r="Q44" i="1"/>
  <c r="P44" i="1"/>
  <c r="T43" i="1"/>
  <c r="S43" i="1"/>
  <c r="R43" i="1"/>
  <c r="Q43" i="1"/>
  <c r="P43" i="1"/>
  <c r="T42" i="1"/>
  <c r="S42" i="1"/>
  <c r="R42" i="1"/>
  <c r="Q42" i="1"/>
  <c r="P42" i="1"/>
  <c r="T41" i="1"/>
  <c r="S41" i="1"/>
  <c r="R41" i="1"/>
  <c r="Q41" i="1"/>
  <c r="P41" i="1"/>
  <c r="T39" i="1"/>
  <c r="S39" i="1"/>
  <c r="R39" i="1"/>
  <c r="Q39" i="1"/>
  <c r="P39" i="1"/>
  <c r="T38" i="1"/>
  <c r="S38" i="1"/>
  <c r="R38" i="1"/>
  <c r="Q38" i="1"/>
  <c r="P38" i="1"/>
  <c r="T34" i="1"/>
  <c r="S34" i="1"/>
  <c r="R34" i="1"/>
  <c r="Q34" i="1"/>
  <c r="P34" i="1"/>
  <c r="T33" i="1"/>
  <c r="S33" i="1"/>
  <c r="R33" i="1"/>
  <c r="Q33" i="1"/>
  <c r="P33" i="1"/>
  <c r="T32" i="1"/>
  <c r="S32" i="1"/>
  <c r="R32" i="1"/>
  <c r="Q32" i="1"/>
  <c r="P32" i="1"/>
  <c r="T31" i="1"/>
  <c r="S31" i="1"/>
  <c r="R31" i="1"/>
  <c r="Q31" i="1"/>
  <c r="P31" i="1"/>
  <c r="T30" i="1"/>
  <c r="S30" i="1"/>
  <c r="R30" i="1"/>
  <c r="Q30" i="1"/>
  <c r="P30" i="1"/>
  <c r="T29" i="1"/>
  <c r="S29" i="1"/>
  <c r="R29" i="1"/>
  <c r="Q29" i="1"/>
  <c r="P29" i="1"/>
  <c r="T28" i="1"/>
  <c r="S28" i="1"/>
  <c r="R28" i="1"/>
  <c r="Q28" i="1"/>
  <c r="P28" i="1"/>
  <c r="T27" i="1"/>
  <c r="S27" i="1"/>
  <c r="R27" i="1"/>
  <c r="Q27" i="1"/>
  <c r="P27" i="1"/>
  <c r="T26" i="1"/>
  <c r="S26" i="1"/>
  <c r="R26" i="1"/>
  <c r="Q26" i="1"/>
  <c r="P26" i="1"/>
  <c r="T25" i="1"/>
  <c r="S25" i="1"/>
  <c r="R25" i="1"/>
  <c r="Q25" i="1"/>
  <c r="P25" i="1"/>
  <c r="T24" i="1"/>
  <c r="S24" i="1"/>
  <c r="R24" i="1"/>
  <c r="Q24" i="1"/>
  <c r="P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T20" i="1"/>
  <c r="S20" i="1"/>
  <c r="R20" i="1"/>
  <c r="Q20" i="1"/>
  <c r="P20" i="1"/>
  <c r="T19" i="1"/>
  <c r="S19" i="1"/>
  <c r="R19" i="1"/>
  <c r="Q19" i="1"/>
  <c r="P19" i="1"/>
  <c r="T18" i="1"/>
  <c r="S18" i="1"/>
  <c r="R18" i="1"/>
  <c r="Q18" i="1"/>
  <c r="P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T13" i="1"/>
  <c r="S13" i="1"/>
  <c r="R13" i="1"/>
  <c r="Q13" i="1"/>
  <c r="P13" i="1"/>
  <c r="T12" i="1"/>
  <c r="S12" i="1"/>
  <c r="R12" i="1"/>
  <c r="Q12" i="1"/>
  <c r="P12" i="1"/>
  <c r="T11" i="1"/>
  <c r="S11" i="1"/>
  <c r="R11" i="1"/>
  <c r="Q11" i="1"/>
  <c r="P11" i="1"/>
  <c r="T10" i="1"/>
  <c r="S10" i="1"/>
  <c r="R10" i="1"/>
  <c r="Q10" i="1"/>
  <c r="P10" i="1"/>
  <c r="T9" i="1"/>
  <c r="S9" i="1"/>
  <c r="R9" i="1"/>
  <c r="Q9" i="1"/>
  <c r="P9" i="1"/>
  <c r="AA8" i="1"/>
  <c r="X8" i="1"/>
  <c r="T8" i="1"/>
  <c r="S8" i="1"/>
  <c r="R8" i="1"/>
  <c r="Q8" i="1"/>
  <c r="P8" i="1"/>
  <c r="B110" i="1"/>
  <c r="B96" i="1"/>
  <c r="B82" i="1"/>
  <c r="B68" i="1"/>
  <c r="E133" i="1"/>
  <c r="E130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4" i="1"/>
  <c r="E93" i="1"/>
  <c r="E92" i="1"/>
  <c r="E91" i="1"/>
  <c r="E90" i="1"/>
  <c r="E89" i="1"/>
  <c r="E88" i="1"/>
  <c r="E87" i="1"/>
  <c r="E86" i="1"/>
  <c r="E85" i="1"/>
  <c r="E84" i="1"/>
  <c r="E83" i="1"/>
  <c r="E80" i="1"/>
  <c r="E79" i="1"/>
  <c r="E78" i="1"/>
  <c r="E77" i="1"/>
  <c r="E76" i="1"/>
  <c r="E75" i="1"/>
  <c r="E74" i="1"/>
  <c r="E73" i="1"/>
  <c r="E72" i="1"/>
  <c r="E71" i="1"/>
  <c r="E70" i="1"/>
  <c r="E69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4" i="1"/>
  <c r="B93" i="1"/>
  <c r="B92" i="1"/>
  <c r="B91" i="1"/>
  <c r="B90" i="1"/>
  <c r="B89" i="1"/>
  <c r="B88" i="1"/>
  <c r="B87" i="1"/>
  <c r="B86" i="1"/>
  <c r="B85" i="1"/>
  <c r="B84" i="1"/>
  <c r="B83" i="1"/>
  <c r="B80" i="1"/>
  <c r="B79" i="1"/>
  <c r="B78" i="1"/>
  <c r="B77" i="1"/>
  <c r="B76" i="1"/>
  <c r="B75" i="1"/>
  <c r="B74" i="1"/>
  <c r="B73" i="1"/>
  <c r="B72" i="1"/>
  <c r="B71" i="1"/>
  <c r="B70" i="1"/>
  <c r="B69" i="1"/>
  <c r="Z45" i="1"/>
  <c r="Y45" i="1"/>
  <c r="W45" i="1"/>
  <c r="V45" i="1"/>
  <c r="U45" i="1"/>
  <c r="O45" i="1"/>
  <c r="N45" i="1"/>
  <c r="M45" i="1"/>
  <c r="Z44" i="1"/>
  <c r="Y44" i="1"/>
  <c r="W44" i="1"/>
  <c r="V44" i="1"/>
  <c r="U44" i="1"/>
  <c r="O44" i="1"/>
  <c r="N44" i="1"/>
  <c r="M44" i="1"/>
  <c r="Z43" i="1"/>
  <c r="Y43" i="1"/>
  <c r="W43" i="1"/>
  <c r="V43" i="1"/>
  <c r="U43" i="1"/>
  <c r="O43" i="1"/>
  <c r="N43" i="1"/>
  <c r="M43" i="1"/>
  <c r="Z42" i="1"/>
  <c r="Y42" i="1"/>
  <c r="W42" i="1"/>
  <c r="V42" i="1"/>
  <c r="U42" i="1"/>
  <c r="O42" i="1"/>
  <c r="N42" i="1"/>
  <c r="M42" i="1"/>
  <c r="Z41" i="1"/>
  <c r="Y41" i="1"/>
  <c r="W41" i="1"/>
  <c r="V41" i="1"/>
  <c r="U41" i="1"/>
  <c r="O41" i="1"/>
  <c r="N41" i="1"/>
  <c r="M41" i="1"/>
  <c r="Z39" i="1"/>
  <c r="Y39" i="1"/>
  <c r="W39" i="1"/>
  <c r="V39" i="1"/>
  <c r="U39" i="1"/>
  <c r="O39" i="1"/>
  <c r="N39" i="1"/>
  <c r="M39" i="1"/>
  <c r="Z38" i="1"/>
  <c r="Y38" i="1"/>
  <c r="W38" i="1"/>
  <c r="V38" i="1"/>
  <c r="U38" i="1"/>
  <c r="O38" i="1"/>
  <c r="N38" i="1"/>
  <c r="M38" i="1"/>
  <c r="Z34" i="1"/>
  <c r="Y34" i="1"/>
  <c r="W34" i="1"/>
  <c r="V34" i="1"/>
  <c r="U34" i="1"/>
  <c r="O34" i="1"/>
  <c r="N34" i="1"/>
  <c r="M34" i="1"/>
  <c r="Z33" i="1"/>
  <c r="Y33" i="1"/>
  <c r="W33" i="1"/>
  <c r="V33" i="1"/>
  <c r="U33" i="1"/>
  <c r="O33" i="1"/>
  <c r="N33" i="1"/>
  <c r="Z32" i="1"/>
  <c r="Y32" i="1"/>
  <c r="W32" i="1"/>
  <c r="V32" i="1"/>
  <c r="U32" i="1"/>
  <c r="O32" i="1"/>
  <c r="N32" i="1"/>
  <c r="Z31" i="1"/>
  <c r="Y31" i="1"/>
  <c r="W31" i="1"/>
  <c r="V31" i="1"/>
  <c r="U31" i="1"/>
  <c r="O31" i="1"/>
  <c r="N31" i="1"/>
  <c r="Z30" i="1"/>
  <c r="Y30" i="1"/>
  <c r="W30" i="1"/>
  <c r="V30" i="1"/>
  <c r="U30" i="1"/>
  <c r="O30" i="1"/>
  <c r="N30" i="1"/>
  <c r="Z29" i="1"/>
  <c r="Y29" i="1"/>
  <c r="W29" i="1"/>
  <c r="V29" i="1"/>
  <c r="U29" i="1"/>
  <c r="O29" i="1"/>
  <c r="N29" i="1"/>
  <c r="Z28" i="1"/>
  <c r="Y28" i="1"/>
  <c r="W28" i="1"/>
  <c r="V28" i="1"/>
  <c r="U28" i="1"/>
  <c r="O28" i="1"/>
  <c r="N28" i="1"/>
  <c r="Z27" i="1"/>
  <c r="Y27" i="1"/>
  <c r="W27" i="1"/>
  <c r="V27" i="1"/>
  <c r="U27" i="1"/>
  <c r="O27" i="1"/>
  <c r="N27" i="1"/>
  <c r="Z26" i="1"/>
  <c r="Y26" i="1"/>
  <c r="W26" i="1"/>
  <c r="V26" i="1"/>
  <c r="U26" i="1"/>
  <c r="O26" i="1"/>
  <c r="N26" i="1"/>
  <c r="Z25" i="1"/>
  <c r="Y25" i="1"/>
  <c r="W25" i="1"/>
  <c r="V25" i="1"/>
  <c r="U25" i="1"/>
  <c r="O25" i="1"/>
  <c r="N25" i="1"/>
  <c r="Z24" i="1"/>
  <c r="Y24" i="1"/>
  <c r="W24" i="1"/>
  <c r="V24" i="1"/>
  <c r="U24" i="1"/>
  <c r="O24" i="1"/>
  <c r="N24" i="1"/>
  <c r="Z23" i="1"/>
  <c r="Y23" i="1"/>
  <c r="W23" i="1"/>
  <c r="V23" i="1"/>
  <c r="U23" i="1"/>
  <c r="O23" i="1"/>
  <c r="N23" i="1"/>
  <c r="Z22" i="1"/>
  <c r="Y22" i="1"/>
  <c r="W22" i="1"/>
  <c r="V22" i="1"/>
  <c r="U22" i="1"/>
  <c r="O22" i="1"/>
  <c r="N22" i="1"/>
  <c r="Z21" i="1"/>
  <c r="Y21" i="1"/>
  <c r="W21" i="1"/>
  <c r="V21" i="1"/>
  <c r="U21" i="1"/>
  <c r="O21" i="1"/>
  <c r="N21" i="1"/>
  <c r="Z20" i="1"/>
  <c r="Y20" i="1"/>
  <c r="W20" i="1"/>
  <c r="V20" i="1"/>
  <c r="U20" i="1"/>
  <c r="O20" i="1"/>
  <c r="N20" i="1"/>
  <c r="Z19" i="1"/>
  <c r="Y19" i="1"/>
  <c r="W19" i="1"/>
  <c r="V19" i="1"/>
  <c r="U19" i="1"/>
  <c r="O19" i="1"/>
  <c r="N19" i="1"/>
  <c r="Z18" i="1"/>
  <c r="Y18" i="1"/>
  <c r="W18" i="1"/>
  <c r="V18" i="1"/>
  <c r="U18" i="1"/>
  <c r="O18" i="1"/>
  <c r="N18" i="1"/>
  <c r="Z17" i="1"/>
  <c r="Y17" i="1"/>
  <c r="W17" i="1"/>
  <c r="V17" i="1"/>
  <c r="U17" i="1"/>
  <c r="O17" i="1"/>
  <c r="N17" i="1"/>
  <c r="Z16" i="1"/>
  <c r="Y16" i="1"/>
  <c r="W16" i="1"/>
  <c r="V16" i="1"/>
  <c r="U16" i="1"/>
  <c r="O16" i="1"/>
  <c r="N16" i="1"/>
  <c r="Z15" i="1"/>
  <c r="Y15" i="1"/>
  <c r="W15" i="1"/>
  <c r="V15" i="1"/>
  <c r="U15" i="1"/>
  <c r="O15" i="1"/>
  <c r="N15" i="1"/>
  <c r="Z13" i="1"/>
  <c r="Y13" i="1"/>
  <c r="W13" i="1"/>
  <c r="V13" i="1"/>
  <c r="U13" i="1"/>
  <c r="O13" i="1"/>
  <c r="N13" i="1"/>
  <c r="Z12" i="1"/>
  <c r="Y12" i="1"/>
  <c r="W12" i="1"/>
  <c r="V12" i="1"/>
  <c r="U12" i="1"/>
  <c r="O12" i="1"/>
  <c r="N12" i="1"/>
  <c r="Z11" i="1"/>
  <c r="Y11" i="1"/>
  <c r="W11" i="1"/>
  <c r="V11" i="1"/>
  <c r="U11" i="1"/>
  <c r="O11" i="1"/>
  <c r="N11" i="1"/>
  <c r="Z10" i="1"/>
  <c r="Y10" i="1"/>
  <c r="W10" i="1"/>
  <c r="V10" i="1"/>
  <c r="U10" i="1"/>
  <c r="O10" i="1"/>
  <c r="N10" i="1"/>
  <c r="Z9" i="1"/>
  <c r="Y9" i="1"/>
  <c r="W9" i="1"/>
  <c r="V9" i="1"/>
  <c r="U9" i="1"/>
  <c r="O9" i="1"/>
  <c r="N9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3" i="1"/>
  <c r="M12" i="1"/>
  <c r="M11" i="1"/>
  <c r="M10" i="1"/>
  <c r="M9" i="1"/>
  <c r="E131" i="1"/>
  <c r="E132" i="1"/>
  <c r="E134" i="1"/>
  <c r="E135" i="1"/>
  <c r="E136" i="1"/>
  <c r="E125" i="1"/>
  <c r="E127" i="1"/>
  <c r="E128" i="1"/>
  <c r="E126" i="1"/>
  <c r="E124" i="1"/>
  <c r="O57" i="1"/>
  <c r="O56" i="1"/>
  <c r="O55" i="1"/>
  <c r="O53" i="1"/>
  <c r="O52" i="1"/>
  <c r="O51" i="1"/>
  <c r="E138" i="1"/>
  <c r="E144" i="1"/>
  <c r="E143" i="1"/>
  <c r="E142" i="1"/>
  <c r="E145" i="1"/>
  <c r="E141" i="1"/>
  <c r="E140" i="1"/>
  <c r="E146" i="1"/>
  <c r="E139" i="1"/>
  <c r="E150" i="1"/>
  <c r="E149" i="1"/>
  <c r="E148" i="1"/>
  <c r="E147" i="1"/>
  <c r="Z8" i="1"/>
  <c r="Y8" i="1"/>
  <c r="W8" i="1"/>
  <c r="V8" i="1"/>
  <c r="U8" i="1"/>
  <c r="O8" i="1"/>
  <c r="N8" i="1"/>
  <c r="E15" i="1"/>
  <c r="E19" i="1" s="1"/>
  <c r="G19" i="1" s="1"/>
  <c r="E21" i="1" l="1"/>
  <c r="G21" i="1" s="1"/>
  <c r="E18" i="1"/>
  <c r="G18" i="1" s="1"/>
  <c r="E16" i="1"/>
  <c r="G16" i="1" s="1"/>
  <c r="G22" i="1" s="1"/>
  <c r="G47" i="1" s="1"/>
  <c r="E17" i="1"/>
  <c r="G17" i="1" s="1"/>
  <c r="E20" i="1"/>
  <c r="G20" i="1" s="1"/>
</calcChain>
</file>

<file path=xl/sharedStrings.xml><?xml version="1.0" encoding="utf-8"?>
<sst xmlns="http://schemas.openxmlformats.org/spreadsheetml/2006/main" count="183" uniqueCount="155">
  <si>
    <t>Date</t>
  </si>
  <si>
    <t>Lodging</t>
  </si>
  <si>
    <t>Meals</t>
  </si>
  <si>
    <t>Miles</t>
  </si>
  <si>
    <t>Phone Number</t>
  </si>
  <si>
    <t>Amounts</t>
  </si>
  <si>
    <t>Travel</t>
  </si>
  <si>
    <t>A</t>
  </si>
  <si>
    <t>P</t>
  </si>
  <si>
    <t>Per Mile</t>
  </si>
  <si>
    <t>Allocate to</t>
  </si>
  <si>
    <t>Account Number</t>
  </si>
  <si>
    <t>(See list on right)</t>
  </si>
  <si>
    <t>MTR</t>
  </si>
  <si>
    <t>YAP</t>
  </si>
  <si>
    <t>Equipment</t>
  </si>
  <si>
    <t>Other Expenses</t>
  </si>
  <si>
    <t xml:space="preserve">   City</t>
  </si>
  <si>
    <t>Date Submitted</t>
  </si>
  <si>
    <t>State</t>
  </si>
  <si>
    <t>Tolls &amp;</t>
  </si>
  <si>
    <t>Mileage reimbursement rate is 60% of IRS business reimbursement rate of:</t>
  </si>
  <si>
    <t>Program Account Numbers</t>
  </si>
  <si>
    <t xml:space="preserve">IMPORTANT!  Please list other expenses (not listed above), if any,  </t>
  </si>
  <si>
    <t>charged to EASTERN DIVISION credit card and attach all receipts.</t>
  </si>
  <si>
    <t>Total amount for EASTERN DIVISION  reimbursement:</t>
  </si>
  <si>
    <t>Division Director</t>
  </si>
  <si>
    <t>ORM</t>
  </si>
  <si>
    <t>Printing</t>
  </si>
  <si>
    <t>Postage</t>
  </si>
  <si>
    <t>Manuals</t>
  </si>
  <si>
    <t>Program Name</t>
  </si>
  <si>
    <r>
      <t xml:space="preserve">Please assign each individual expense to a Program Account Number from the chart at right </t>
    </r>
    <r>
      <rPr>
        <b/>
        <sz val="10"/>
        <color indexed="8"/>
        <rFont val="Symbol"/>
        <family val="1"/>
        <charset val="2"/>
      </rPr>
      <t>®</t>
    </r>
  </si>
  <si>
    <t>Zip + 4</t>
  </si>
  <si>
    <t>When entering data, use your TAB key to move your cursor to the next cell on the right.  Using your ENTER key will move your cursor down.</t>
  </si>
  <si>
    <t>Mailing Address</t>
  </si>
  <si>
    <t>Full Name</t>
  </si>
  <si>
    <t>Download this form and save to your local drive first.  Then fill out the downloaded version.  Save a copy for your records.</t>
  </si>
  <si>
    <t>Expenses incurred by:</t>
  </si>
  <si>
    <t>Board of Directors Members</t>
  </si>
  <si>
    <t>Finance Committee Chair</t>
  </si>
  <si>
    <t>Program Supervisors</t>
  </si>
  <si>
    <t>Division Secretary</t>
  </si>
  <si>
    <t>Division Treasurer</t>
  </si>
  <si>
    <t>Division Administrator</t>
  </si>
  <si>
    <t>Division Advisors</t>
  </si>
  <si>
    <t>Instructors, Attendees, etc.</t>
  </si>
  <si>
    <t>Related Program Supervisor or their Designee</t>
  </si>
  <si>
    <t>See APPROVAL TABLE at right.</t>
  </si>
  <si>
    <t>Approving Manager:</t>
  </si>
  <si>
    <t>Submitter:  Please email this to your Approving Manager in its native (Excel spreadsheet) format, so they can complete it.</t>
  </si>
  <si>
    <t>Account Number for</t>
  </si>
  <si>
    <t>The Submitter is the patroller who incurred the expense(s).  Please see the APPROVAL TABLE at right for Approving Manager.</t>
  </si>
  <si>
    <t>Send to Approving Manager from your email address.  No printing required.</t>
  </si>
  <si>
    <t>Send from your email address.  No printing required.</t>
  </si>
  <si>
    <t>Expense Reimbursement Report for NATIONAL SKI PATROL SYSTEM, INC. EASTERN DIVISION</t>
  </si>
  <si>
    <t>OEC</t>
  </si>
  <si>
    <t>OET</t>
  </si>
  <si>
    <t>Software</t>
  </si>
  <si>
    <t>Submitter, see the Approval Table at right to identify your Approving Manager.</t>
  </si>
  <si>
    <t xml:space="preserve">See APPROVAL TABLE at right. </t>
  </si>
  <si>
    <t>TRAVEL destination or description</t>
  </si>
  <si>
    <t>LODGING description with all receipts attached.  Scroll down to list occupants.</t>
  </si>
  <si>
    <t>MEALS with receipts showing items purchased.  Scroll down to list attendees.</t>
  </si>
  <si>
    <t>OTHER expenses with all receipts attached.</t>
  </si>
  <si>
    <t>Parking</t>
  </si>
  <si>
    <t xml:space="preserve"> with receipts attached for tolls &amp; parking.</t>
  </si>
  <si>
    <t>PROGRAM or ADMIN?   P or A</t>
  </si>
  <si>
    <r>
      <t xml:space="preserve">IMPORTANT PATROLLER:  Please designate if this was to run a direct PROGRAM expense event or an ADMININSTRATIVE expense </t>
    </r>
    <r>
      <rPr>
        <b/>
        <sz val="10"/>
        <color indexed="8"/>
        <rFont val="Symbol"/>
        <family val="1"/>
        <charset val="2"/>
      </rPr>
      <t>®</t>
    </r>
  </si>
  <si>
    <t>ADMINISTRATOR</t>
  </si>
  <si>
    <t>ALUMNI</t>
  </si>
  <si>
    <t>ARCHIVES</t>
  </si>
  <si>
    <t>AVALANCHE</t>
  </si>
  <si>
    <t>AWARDS</t>
  </si>
  <si>
    <t>BY-LAWS</t>
  </si>
  <si>
    <t>CERTIFIED</t>
  </si>
  <si>
    <t>DIVISION DIRECTOR</t>
  </si>
  <si>
    <t>E-COMMERCE</t>
  </si>
  <si>
    <t>EVENTS</t>
  </si>
  <si>
    <t>NOMINATE &amp; ELECT</t>
  </si>
  <si>
    <t>FINANCE</t>
  </si>
  <si>
    <t>HISTORY</t>
  </si>
  <si>
    <t>LEGAL &amp; RISK</t>
  </si>
  <si>
    <t>MARKETING PR</t>
  </si>
  <si>
    <t>MEDICAL</t>
  </si>
  <si>
    <t>MSF</t>
  </si>
  <si>
    <t>NBC</t>
  </si>
  <si>
    <t>SAFETY</t>
  </si>
  <si>
    <t>SENIOR</t>
  </si>
  <si>
    <t>SPECIAL OLYMPICS</t>
  </si>
  <si>
    <t>TELECOM</t>
  </si>
  <si>
    <t>TREASURER</t>
  </si>
  <si>
    <t>WEBSITE</t>
  </si>
  <si>
    <t>AMN3</t>
  </si>
  <si>
    <t>MOODLE</t>
  </si>
  <si>
    <t xml:space="preserve">WOMEN'S </t>
  </si>
  <si>
    <t>Ad &amp; Promo</t>
  </si>
  <si>
    <t>Supplies</t>
  </si>
  <si>
    <t>Lift Tix</t>
  </si>
  <si>
    <t>Clothing</t>
  </si>
  <si>
    <t>Swag</t>
  </si>
  <si>
    <t>Train/Coach</t>
  </si>
  <si>
    <t>Meetings</t>
  </si>
  <si>
    <t>INSTRUCTOR DEV</t>
  </si>
  <si>
    <t>LONG RANGE PLAN</t>
  </si>
  <si>
    <t>EVENT NAME</t>
  </si>
  <si>
    <t xml:space="preserve">EVENT LOCATION </t>
  </si>
  <si>
    <t>List of Occupants for LODGING</t>
  </si>
  <si>
    <t>List of Attendees for MEALS</t>
  </si>
  <si>
    <r>
      <t xml:space="preserve">If additional lines are needed, submit an additional form.  </t>
    </r>
    <r>
      <rPr>
        <b/>
        <sz val="11"/>
        <color rgb="FF000000"/>
        <rFont val="Helvetica Neue"/>
      </rPr>
      <t>BEST PRACTICE</t>
    </r>
    <r>
      <rPr>
        <sz val="11"/>
        <color indexed="8"/>
        <rFont val="Helvetica Neue"/>
      </rPr>
      <t xml:space="preserve"> is to submit to your Approving Manager first for their approval.</t>
    </r>
  </si>
  <si>
    <r>
      <rPr>
        <b/>
        <sz val="14"/>
        <color rgb="FFFF0000"/>
        <rFont val="Helvetica Neue"/>
      </rPr>
      <t>A</t>
    </r>
    <r>
      <rPr>
        <b/>
        <sz val="11"/>
        <color indexed="8"/>
        <rFont val="Helvetica Neue"/>
      </rPr>
      <t xml:space="preserve"> </t>
    </r>
    <r>
      <rPr>
        <sz val="11"/>
        <color indexed="8"/>
        <rFont val="Helvetica Neue"/>
      </rPr>
      <t xml:space="preserve">   </t>
    </r>
    <r>
      <rPr>
        <b/>
        <sz val="14"/>
        <color rgb="FFFF0000"/>
        <rFont val="Helvetica Neue"/>
      </rPr>
      <t>ADMIN</t>
    </r>
    <r>
      <rPr>
        <sz val="12"/>
        <color rgb="FFC00000"/>
        <rFont val="Helvetica Neue"/>
      </rPr>
      <t xml:space="preserve"> </t>
    </r>
    <r>
      <rPr>
        <sz val="11"/>
        <color indexed="8"/>
        <rFont val="Helvetica Neue"/>
      </rPr>
      <t>expenses INDIRECTLY affect our mission and include FOM, WOM, SOM, staff planning meetings, office, etc., including associated travel, lodging &amp; meals.</t>
    </r>
  </si>
  <si>
    <r>
      <rPr>
        <b/>
        <sz val="14"/>
        <color rgb="FFFF0000"/>
        <rFont val="Helvetica Neue"/>
      </rPr>
      <t>P</t>
    </r>
    <r>
      <rPr>
        <b/>
        <sz val="11"/>
        <color indexed="8"/>
        <rFont val="Helvetica Neue"/>
      </rPr>
      <t xml:space="preserve">    </t>
    </r>
    <r>
      <rPr>
        <b/>
        <sz val="14"/>
        <color rgb="FFFF0000"/>
        <rFont val="Helvetica Neue"/>
      </rPr>
      <t>PROGRAM</t>
    </r>
    <r>
      <rPr>
        <sz val="11"/>
        <color indexed="8"/>
        <rFont val="Helvetica Neue"/>
      </rPr>
      <t xml:space="preserve"> expenses are DIRECTLY affect our mission and are related to program operations (travel to and from, training event meals and lodging, supplies, etc.).</t>
    </r>
  </si>
  <si>
    <t>Approving Manager, email with all receipts: treasurer@easterndivisionnsp.org</t>
  </si>
  <si>
    <t>POWDERFALL</t>
  </si>
  <si>
    <t>PAID</t>
  </si>
  <si>
    <t>Related Program Committee Board Liaison</t>
  </si>
  <si>
    <t>through</t>
  </si>
  <si>
    <t>Advisor or</t>
  </si>
  <si>
    <t>TRAVEL Total</t>
  </si>
  <si>
    <t>LODGING Total</t>
  </si>
  <si>
    <t>MEALS Total</t>
  </si>
  <si>
    <t>OTHER Total</t>
  </si>
  <si>
    <t>Related Division Advisor Board Liaison</t>
  </si>
  <si>
    <t>BIKE</t>
  </si>
  <si>
    <t>PATROLLER STRESS</t>
  </si>
  <si>
    <t>SNOWBOUND  EXPO</t>
  </si>
  <si>
    <t>SUBMITTING PATROLLER: send via email with all receipts to your APPROVING MANAGER in the table at L48 below.</t>
  </si>
  <si>
    <t>APPROVAL TABLE FOR AUTHORIZATION OF EXPENSES</t>
  </si>
  <si>
    <r>
      <t xml:space="preserve">Each </t>
    </r>
    <r>
      <rPr>
        <b/>
        <i/>
        <sz val="10"/>
        <color indexed="8"/>
        <rFont val="Arial"/>
        <family val="2"/>
      </rPr>
      <t xml:space="preserve">Expense Report </t>
    </r>
    <r>
      <rPr>
        <sz val="10"/>
        <color indexed="8"/>
        <rFont val="Arial"/>
        <family val="2"/>
      </rPr>
      <t>received in good order (RIGO) and approved for payment will be confirmed via email to the Submitter and Approving Manager.</t>
    </r>
  </si>
  <si>
    <t>Approving Manager email address REQUIRED!</t>
  </si>
  <si>
    <t xml:space="preserve">Meals allowance limits: </t>
  </si>
  <si>
    <t>MEALS ALLOWANCE LIMITS: | $22 BREAKFAST  |  $23 LUNCH  |  $36 DINNER | as of:</t>
  </si>
  <si>
    <t>We do not reimburse alcoholic beverages including taxes and tips.</t>
  </si>
  <si>
    <t>Email</t>
  </si>
  <si>
    <t>CNY</t>
  </si>
  <si>
    <t>CT</t>
  </si>
  <si>
    <t>EMARI</t>
  </si>
  <si>
    <t>ENY</t>
  </si>
  <si>
    <t>EPA</t>
  </si>
  <si>
    <t>GVR</t>
  </si>
  <si>
    <t>MAINE</t>
  </si>
  <si>
    <t>NH</t>
  </si>
  <si>
    <t>NJ</t>
  </si>
  <si>
    <t>NVT</t>
  </si>
  <si>
    <t>SNY</t>
  </si>
  <si>
    <t>SVT</t>
  </si>
  <si>
    <t>WAPP</t>
  </si>
  <si>
    <t>WMA</t>
  </si>
  <si>
    <t>WNY</t>
  </si>
  <si>
    <t>INDICATE IF DIVISION OR REGION ONLY EVENT</t>
  </si>
  <si>
    <t>DIVISION ONLY</t>
  </si>
  <si>
    <t>as of the beginning of the current reporting period.</t>
  </si>
  <si>
    <t>2026 Fiscal Year, Second Half</t>
  </si>
  <si>
    <t>Approving Manager full name REQUIRED!</t>
  </si>
  <si>
    <t>Approval Date REQUIRED!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</si>
</sst>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;@"/>
    <numFmt numFmtId="166" formatCode="[&lt;=9999999]###\-####;\(###\)\ ###\-####"/>
    <numFmt numFmtId="167" formatCode="_(&quot;$&quot;* #,##0.000_);_(&quot;$&quot;* \(#,##0.000\);_(&quot;$&quot;* &quot;-&quot;??_);_(@_)"/>
    <numFmt numFmtId="168" formatCode="&quot;$&quot;#,##0.000_);\(&quot;$&quot;#,##0.000\)"/>
    <numFmt numFmtId="169" formatCode="_(* #,##0.0_);_(* \(#,##0.0\);_(* &quot;-&quot;?_);_(@_)"/>
    <numFmt numFmtId="170" formatCode="00000"/>
    <numFmt numFmtId="171" formatCode="0.000"/>
    <numFmt numFmtId="172" formatCode="_(* #,##0.000_);_(* \(#,##0.000\);_(* &quot;-&quot;??_);_(@_)"/>
  </numFmts>
  <fonts count="30">
    <font>
      <sz val="12"/>
      <color indexed="8"/>
      <name val="Verdana"/>
    </font>
    <font>
      <sz val="11"/>
      <color indexed="8"/>
      <name val="Helvetica Neue"/>
    </font>
    <font>
      <sz val="10"/>
      <color indexed="8"/>
      <name val="Arial"/>
      <family val="2"/>
    </font>
    <font>
      <b/>
      <sz val="12.05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Helvetica Neue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Helvetica Neue"/>
    </font>
    <font>
      <b/>
      <u/>
      <sz val="11"/>
      <color indexed="8"/>
      <name val="Helvetica Neue"/>
    </font>
    <font>
      <b/>
      <sz val="10"/>
      <color indexed="8"/>
      <name val="Symbol"/>
      <family val="1"/>
      <charset val="2"/>
    </font>
    <font>
      <b/>
      <i/>
      <sz val="10"/>
      <color indexed="8"/>
      <name val="Arial"/>
      <family val="2"/>
    </font>
    <font>
      <u/>
      <sz val="12"/>
      <color theme="10"/>
      <name val="Verdana"/>
      <family val="2"/>
    </font>
    <font>
      <b/>
      <sz val="11"/>
      <color rgb="FFFF0000"/>
      <name val="Helvetica Neue"/>
    </font>
    <font>
      <b/>
      <sz val="10"/>
      <color rgb="FFFF0000"/>
      <name val="Helvetica Neue"/>
    </font>
    <font>
      <b/>
      <sz val="14"/>
      <color rgb="FFFF0000"/>
      <name val="Helvetica Neue"/>
    </font>
    <font>
      <sz val="11"/>
      <name val="Helvetica Neue"/>
    </font>
    <font>
      <b/>
      <sz val="10"/>
      <name val="Arial"/>
      <family val="2"/>
    </font>
    <font>
      <b/>
      <sz val="9"/>
      <color rgb="FF0070C0"/>
      <name val="Verdana"/>
      <family val="2"/>
    </font>
    <font>
      <b/>
      <sz val="11"/>
      <color rgb="FF0070C0"/>
      <name val="Helvetica Neue"/>
    </font>
    <font>
      <sz val="18"/>
      <color indexed="8"/>
      <name val="Calibri"/>
      <family val="2"/>
    </font>
    <font>
      <b/>
      <sz val="8"/>
      <color rgb="FFFF0000"/>
      <name val="Helvetica Neue"/>
    </font>
    <font>
      <b/>
      <sz val="11"/>
      <color rgb="FF000000"/>
      <name val="Helvetica Neue"/>
    </font>
    <font>
      <sz val="12"/>
      <color rgb="FFC00000"/>
      <name val="Helvetica Neue"/>
    </font>
    <font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helvetica"/>
    </font>
    <font>
      <b/>
      <sz val="9"/>
      <color indexed="8"/>
      <name val="Arial"/>
      <family val="2"/>
    </font>
    <font>
      <u/>
      <sz val="10"/>
      <color theme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10"/>
      </top>
      <bottom style="medium">
        <color indexed="64"/>
      </bottom>
      <diagonal/>
    </border>
    <border>
      <left style="medium">
        <color indexed="64"/>
      </left>
      <right/>
      <top style="thin">
        <color indexed="1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64"/>
      </bottom>
      <diagonal/>
    </border>
    <border>
      <left style="thin">
        <color indexed="1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 wrapText="1"/>
    </xf>
    <xf numFmtId="0" fontId="12" fillId="0" borderId="0" applyNumberFormat="0" applyFill="0" applyBorder="0" applyAlignment="0" applyProtection="0">
      <alignment vertical="top" wrapText="1"/>
    </xf>
  </cellStyleXfs>
  <cellXfs count="300">
    <xf numFmtId="0" fontId="0" fillId="0" borderId="0" xfId="0" applyAlignment="1"/>
    <xf numFmtId="0" fontId="5" fillId="3" borderId="19" xfId="0" applyFont="1" applyFill="1" applyBorder="1" applyAlignment="1" applyProtection="1">
      <alignment horizontal="center" vertical="top"/>
    </xf>
    <xf numFmtId="1" fontId="4" fillId="3" borderId="19" xfId="0" applyNumberFormat="1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/>
    </xf>
    <xf numFmtId="0" fontId="5" fillId="3" borderId="21" xfId="0" applyFont="1" applyFill="1" applyBorder="1" applyAlignment="1" applyProtection="1">
      <alignment horizontal="center" vertical="top"/>
    </xf>
    <xf numFmtId="1" fontId="4" fillId="3" borderId="22" xfId="0" applyNumberFormat="1" applyFont="1" applyFill="1" applyBorder="1" applyAlignment="1" applyProtection="1">
      <alignment horizontal="center"/>
    </xf>
    <xf numFmtId="167" fontId="4" fillId="3" borderId="24" xfId="2" applyNumberFormat="1" applyFont="1" applyFill="1" applyBorder="1" applyAlignment="1" applyProtection="1">
      <alignment horizontal="center"/>
    </xf>
    <xf numFmtId="0" fontId="5" fillId="3" borderId="22" xfId="0" applyFont="1" applyFill="1" applyBorder="1" applyAlignment="1" applyProtection="1">
      <alignment horizontal="center" vertical="top"/>
    </xf>
    <xf numFmtId="164" fontId="4" fillId="3" borderId="13" xfId="0" applyNumberFormat="1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 vertical="top"/>
    </xf>
    <xf numFmtId="1" fontId="4" fillId="3" borderId="16" xfId="0" applyNumberFormat="1" applyFont="1" applyFill="1" applyBorder="1" applyAlignment="1" applyProtection="1">
      <alignment horizontal="center"/>
    </xf>
    <xf numFmtId="165" fontId="2" fillId="5" borderId="30" xfId="0" applyNumberFormat="1" applyFont="1" applyFill="1" applyBorder="1" applyAlignment="1" applyProtection="1"/>
    <xf numFmtId="164" fontId="2" fillId="5" borderId="0" xfId="0" applyNumberFormat="1" applyFont="1" applyFill="1" applyBorder="1" applyAlignment="1" applyProtection="1"/>
    <xf numFmtId="0" fontId="1" fillId="5" borderId="0" xfId="0" applyFont="1" applyFill="1" applyBorder="1" applyAlignment="1" applyProtection="1">
      <alignment horizontal="center" vertical="top"/>
    </xf>
    <xf numFmtId="0" fontId="1" fillId="5" borderId="31" xfId="0" applyFont="1" applyFill="1" applyBorder="1" applyAlignment="1" applyProtection="1">
      <alignment horizontal="center" vertical="top"/>
    </xf>
    <xf numFmtId="164" fontId="4" fillId="3" borderId="33" xfId="0" applyNumberFormat="1" applyFont="1" applyFill="1" applyBorder="1" applyAlignment="1" applyProtection="1">
      <alignment horizontal="center"/>
    </xf>
    <xf numFmtId="0" fontId="5" fillId="3" borderId="35" xfId="0" applyFont="1" applyFill="1" applyBorder="1" applyAlignment="1" applyProtection="1">
      <alignment horizontal="center" vertical="top"/>
    </xf>
    <xf numFmtId="0" fontId="5" fillId="3" borderId="36" xfId="0" applyFont="1" applyFill="1" applyBorder="1" applyAlignment="1" applyProtection="1">
      <alignment horizontal="center" vertical="top"/>
    </xf>
    <xf numFmtId="164" fontId="4" fillId="3" borderId="37" xfId="0" applyNumberFormat="1" applyFont="1" applyFill="1" applyBorder="1" applyAlignment="1" applyProtection="1">
      <alignment horizontal="center"/>
    </xf>
    <xf numFmtId="0" fontId="4" fillId="3" borderId="38" xfId="0" applyFont="1" applyFill="1" applyBorder="1" applyAlignment="1" applyProtection="1">
      <alignment horizontal="center"/>
    </xf>
    <xf numFmtId="1" fontId="2" fillId="2" borderId="0" xfId="0" applyNumberFormat="1" applyFont="1" applyFill="1" applyAlignment="1" applyProtection="1"/>
    <xf numFmtId="0" fontId="1" fillId="0" borderId="0" xfId="0" applyFont="1" applyAlignment="1" applyProtection="1">
      <alignment vertical="top"/>
    </xf>
    <xf numFmtId="1" fontId="2" fillId="2" borderId="0" xfId="0" applyNumberFormat="1" applyFont="1" applyFill="1" applyBorder="1" applyAlignment="1" applyProtection="1"/>
    <xf numFmtId="1" fontId="6" fillId="2" borderId="0" xfId="0" applyNumberFormat="1" applyFont="1" applyFill="1" applyBorder="1" applyAlignment="1" applyProtection="1"/>
    <xf numFmtId="0" fontId="8" fillId="0" borderId="0" xfId="0" applyFont="1" applyAlignment="1" applyProtection="1">
      <alignment vertical="top"/>
    </xf>
    <xf numFmtId="168" fontId="4" fillId="3" borderId="40" xfId="2" applyNumberFormat="1" applyFont="1" applyFill="1" applyBorder="1" applyAlignment="1" applyProtection="1">
      <alignment horizontal="center"/>
    </xf>
    <xf numFmtId="0" fontId="5" fillId="3" borderId="58" xfId="0" applyFont="1" applyFill="1" applyBorder="1" applyAlignment="1" applyProtection="1">
      <alignment horizontal="center" vertical="top"/>
    </xf>
    <xf numFmtId="0" fontId="5" fillId="3" borderId="57" xfId="0" applyFont="1" applyFill="1" applyBorder="1" applyAlignment="1" applyProtection="1">
      <alignment horizontal="center" vertical="top"/>
    </xf>
    <xf numFmtId="14" fontId="4" fillId="3" borderId="15" xfId="0" applyNumberFormat="1" applyFont="1" applyFill="1" applyBorder="1" applyAlignment="1" applyProtection="1">
      <alignment horizontal="center"/>
    </xf>
    <xf numFmtId="164" fontId="4" fillId="3" borderId="61" xfId="0" applyNumberFormat="1" applyFont="1" applyFill="1" applyBorder="1" applyAlignment="1" applyProtection="1">
      <alignment horizontal="center"/>
    </xf>
    <xf numFmtId="0" fontId="4" fillId="3" borderId="27" xfId="0" applyFont="1" applyFill="1" applyBorder="1" applyAlignment="1" applyProtection="1">
      <alignment horizontal="center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43" fontId="2" fillId="2" borderId="2" xfId="1" applyFont="1" applyFill="1" applyBorder="1" applyAlignment="1" applyProtection="1">
      <alignment horizontal="right" vertical="center"/>
    </xf>
    <xf numFmtId="43" fontId="2" fillId="2" borderId="3" xfId="1" applyFont="1" applyFill="1" applyBorder="1" applyAlignment="1" applyProtection="1">
      <alignment horizontal="right" vertical="center"/>
    </xf>
    <xf numFmtId="0" fontId="13" fillId="3" borderId="25" xfId="0" applyFont="1" applyFill="1" applyBorder="1" applyAlignment="1" applyProtection="1">
      <alignment horizontal="center" vertical="top"/>
    </xf>
    <xf numFmtId="0" fontId="13" fillId="3" borderId="26" xfId="0" applyFont="1" applyFill="1" applyBorder="1" applyAlignment="1" applyProtection="1">
      <alignment horizontal="center" vertical="top"/>
    </xf>
    <xf numFmtId="0" fontId="13" fillId="3" borderId="8" xfId="0" applyFont="1" applyFill="1" applyBorder="1" applyAlignment="1" applyProtection="1">
      <alignment horizontal="center"/>
    </xf>
    <xf numFmtId="0" fontId="13" fillId="3" borderId="9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/>
    </xf>
    <xf numFmtId="0" fontId="13" fillId="3" borderId="6" xfId="0" applyFont="1" applyFill="1" applyBorder="1" applyAlignment="1" applyProtection="1">
      <alignment horizontal="center"/>
    </xf>
    <xf numFmtId="0" fontId="13" fillId="3" borderId="5" xfId="0" applyFont="1" applyFill="1" applyBorder="1" applyAlignment="1" applyProtection="1">
      <alignment horizontal="center" vertical="top"/>
    </xf>
    <xf numFmtId="0" fontId="13" fillId="3" borderId="6" xfId="0" applyFont="1" applyFill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top"/>
    </xf>
    <xf numFmtId="0" fontId="9" fillId="0" borderId="30" xfId="0" applyFont="1" applyBorder="1" applyAlignment="1" applyProtection="1">
      <alignment vertical="top"/>
    </xf>
    <xf numFmtId="0" fontId="4" fillId="3" borderId="17" xfId="0" applyFont="1" applyFill="1" applyBorder="1" applyAlignment="1" applyProtection="1">
      <alignment horizontal="center" vertical="center"/>
    </xf>
    <xf numFmtId="43" fontId="2" fillId="2" borderId="2" xfId="1" applyFont="1" applyFill="1" applyBorder="1" applyAlignment="1" applyProtection="1">
      <alignment horizontal="right" vertical="center"/>
      <protection locked="0"/>
    </xf>
    <xf numFmtId="43" fontId="2" fillId="2" borderId="3" xfId="1" applyFont="1" applyFill="1" applyBorder="1" applyAlignment="1" applyProtection="1">
      <alignment vertical="center"/>
      <protection locked="0"/>
    </xf>
    <xf numFmtId="0" fontId="4" fillId="3" borderId="18" xfId="0" applyFont="1" applyFill="1" applyBorder="1" applyAlignment="1" applyProtection="1">
      <alignment horizontal="center" vertical="center" wrapText="1"/>
    </xf>
    <xf numFmtId="164" fontId="6" fillId="4" borderId="29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vertical="top"/>
    </xf>
    <xf numFmtId="14" fontId="2" fillId="2" borderId="15" xfId="0" applyNumberFormat="1" applyFont="1" applyFill="1" applyBorder="1" applyAlignment="1" applyProtection="1">
      <alignment horizontal="center" vertical="center"/>
      <protection locked="0"/>
    </xf>
    <xf numFmtId="1" fontId="2" fillId="2" borderId="2" xfId="0" applyNumberFormat="1" applyFont="1" applyFill="1" applyBorder="1" applyAlignment="1" applyProtection="1">
      <alignment horizontal="left" vertical="center"/>
      <protection locked="0"/>
    </xf>
    <xf numFmtId="168" fontId="4" fillId="3" borderId="23" xfId="2" applyNumberFormat="1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top"/>
    </xf>
    <xf numFmtId="0" fontId="1" fillId="0" borderId="0" xfId="0" applyFont="1" applyProtection="1">
      <alignment vertical="top"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top"/>
    </xf>
    <xf numFmtId="14" fontId="4" fillId="3" borderId="73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2" fillId="2" borderId="16" xfId="0" applyNumberFormat="1" applyFont="1" applyFill="1" applyBorder="1" applyAlignment="1" applyProtection="1">
      <alignment horizontal="center" vertical="center"/>
    </xf>
    <xf numFmtId="14" fontId="2" fillId="2" borderId="0" xfId="0" applyNumberFormat="1" applyFont="1" applyFill="1" applyBorder="1" applyAlignment="1" applyProtection="1">
      <alignment horizontal="center" vertical="center"/>
    </xf>
    <xf numFmtId="14" fontId="2" fillId="2" borderId="70" xfId="0" applyNumberFormat="1" applyFont="1" applyFill="1" applyBorder="1" applyAlignment="1" applyProtection="1">
      <alignment horizontal="center" vertical="center"/>
    </xf>
    <xf numFmtId="14" fontId="2" fillId="2" borderId="74" xfId="0" applyNumberFormat="1" applyFont="1" applyFill="1" applyBorder="1" applyAlignment="1" applyProtection="1">
      <alignment horizontal="center" vertical="center"/>
    </xf>
    <xf numFmtId="14" fontId="2" fillId="2" borderId="71" xfId="0" applyNumberFormat="1" applyFont="1" applyFill="1" applyBorder="1" applyAlignment="1" applyProtection="1">
      <alignment horizontal="center" vertical="center"/>
    </xf>
    <xf numFmtId="14" fontId="2" fillId="2" borderId="15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0" fontId="16" fillId="4" borderId="28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1" fontId="20" fillId="2" borderId="0" xfId="0" applyNumberFormat="1" applyFont="1" applyFill="1" applyBorder="1" applyAlignment="1" applyProtection="1">
      <alignment horizontal="center" vertical="center"/>
    </xf>
    <xf numFmtId="0" fontId="8" fillId="3" borderId="41" xfId="0" applyFont="1" applyFill="1" applyBorder="1" applyAlignment="1" applyProtection="1">
      <alignment horizontal="center" vertical="top"/>
    </xf>
    <xf numFmtId="0" fontId="8" fillId="3" borderId="23" xfId="0" applyFont="1" applyFill="1" applyBorder="1" applyAlignment="1" applyProtection="1">
      <alignment horizontal="center" vertical="top"/>
    </xf>
    <xf numFmtId="0" fontId="8" fillId="3" borderId="39" xfId="0" applyFont="1" applyFill="1" applyBorder="1" applyAlignment="1" applyProtection="1">
      <alignment horizontal="center" vertical="top"/>
    </xf>
    <xf numFmtId="1" fontId="2" fillId="6" borderId="63" xfId="0" applyNumberFormat="1" applyFont="1" applyFill="1" applyBorder="1" applyAlignment="1" applyProtection="1">
      <alignment horizontal="center"/>
    </xf>
    <xf numFmtId="1" fontId="2" fillId="6" borderId="62" xfId="0" applyNumberFormat="1" applyFont="1" applyFill="1" applyBorder="1" applyAlignment="1" applyProtection="1">
      <alignment horizontal="center"/>
    </xf>
    <xf numFmtId="1" fontId="2" fillId="5" borderId="0" xfId="0" applyNumberFormat="1" applyFont="1" applyFill="1" applyBorder="1" applyAlignment="1" applyProtection="1">
      <alignment horizontal="center"/>
    </xf>
    <xf numFmtId="1" fontId="2" fillId="2" borderId="43" xfId="0" applyNumberFormat="1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5" fillId="4" borderId="28" xfId="0" applyFont="1" applyFill="1" applyBorder="1" applyAlignment="1" applyProtection="1">
      <alignment horizontal="left" vertical="center"/>
    </xf>
    <xf numFmtId="1" fontId="2" fillId="2" borderId="0" xfId="0" applyNumberFormat="1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top" wrapText="1"/>
    </xf>
    <xf numFmtId="0" fontId="1" fillId="0" borderId="31" xfId="0" applyFont="1" applyBorder="1" applyAlignment="1" applyProtection="1">
      <alignment horizontal="center"/>
    </xf>
    <xf numFmtId="0" fontId="4" fillId="3" borderId="76" xfId="0" applyFont="1" applyFill="1" applyBorder="1" applyAlignment="1" applyProtection="1">
      <alignment horizontal="center" vertical="center"/>
    </xf>
    <xf numFmtId="0" fontId="4" fillId="3" borderId="78" xfId="0" applyFont="1" applyFill="1" applyBorder="1" applyAlignment="1" applyProtection="1">
      <alignment horizontal="center" vertical="center"/>
    </xf>
    <xf numFmtId="0" fontId="5" fillId="4" borderId="80" xfId="0" applyFont="1" applyFill="1" applyBorder="1" applyAlignment="1" applyProtection="1">
      <alignment horizontal="center" vertical="top" wrapText="1"/>
    </xf>
    <xf numFmtId="169" fontId="2" fillId="2" borderId="2" xfId="1" applyNumberFormat="1" applyFont="1" applyFill="1" applyBorder="1" applyAlignment="1" applyProtection="1">
      <alignment horizontal="right" vertical="center"/>
      <protection locked="0"/>
    </xf>
    <xf numFmtId="1" fontId="4" fillId="3" borderId="8" xfId="0" applyNumberFormat="1" applyFont="1" applyFill="1" applyBorder="1" applyAlignment="1" applyProtection="1">
      <alignment horizontal="center" vertical="center"/>
    </xf>
    <xf numFmtId="14" fontId="4" fillId="3" borderId="82" xfId="0" applyNumberFormat="1" applyFont="1" applyFill="1" applyBorder="1" applyAlignment="1" applyProtection="1">
      <alignment horizontal="center" vertical="center"/>
    </xf>
    <xf numFmtId="1" fontId="2" fillId="2" borderId="8" xfId="0" applyNumberFormat="1" applyFont="1" applyFill="1" applyBorder="1" applyAlignment="1" applyProtection="1">
      <alignment horizontal="left" vertical="center"/>
      <protection locked="0"/>
    </xf>
    <xf numFmtId="1" fontId="4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" fontId="2" fillId="2" borderId="0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77" xfId="0" applyNumberFormat="1" applyFont="1" applyFill="1" applyBorder="1" applyAlignment="1" applyProtection="1">
      <alignment horizontal="center" vertical="center"/>
      <protection locked="0"/>
    </xf>
    <xf numFmtId="1" fontId="2" fillId="2" borderId="78" xfId="0" applyNumberFormat="1" applyFont="1" applyFill="1" applyBorder="1" applyAlignment="1" applyProtection="1">
      <alignment horizontal="center" vertical="center"/>
      <protection locked="0"/>
    </xf>
    <xf numFmtId="170" fontId="2" fillId="2" borderId="79" xfId="0" applyNumberFormat="1" applyFont="1" applyFill="1" applyBorder="1" applyAlignment="1" applyProtection="1">
      <alignment horizontal="center" vertical="center"/>
      <protection locked="0"/>
    </xf>
    <xf numFmtId="0" fontId="4" fillId="2" borderId="40" xfId="0" applyFont="1" applyFill="1" applyBorder="1" applyAlignment="1" applyProtection="1">
      <alignment horizontal="center"/>
    </xf>
    <xf numFmtId="0" fontId="4" fillId="2" borderId="40" xfId="0" applyFont="1" applyFill="1" applyBorder="1" applyAlignment="1" applyProtection="1"/>
    <xf numFmtId="0" fontId="4" fillId="2" borderId="40" xfId="0" applyFont="1" applyFill="1" applyBorder="1" applyAlignment="1" applyProtection="1">
      <alignment horizontal="right"/>
    </xf>
    <xf numFmtId="14" fontId="4" fillId="2" borderId="40" xfId="0" applyNumberFormat="1" applyFont="1" applyFill="1" applyBorder="1" applyAlignment="1" applyProtection="1"/>
    <xf numFmtId="14" fontId="4" fillId="2" borderId="40" xfId="0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 wrapText="1"/>
    </xf>
    <xf numFmtId="0" fontId="9" fillId="0" borderId="31" xfId="0" applyFont="1" applyFill="1" applyBorder="1" applyAlignment="1" applyProtection="1">
      <alignment horizontal="center" vertical="top" wrapText="1"/>
    </xf>
    <xf numFmtId="0" fontId="5" fillId="8" borderId="28" xfId="0" applyFont="1" applyFill="1" applyBorder="1" applyAlignment="1" applyProtection="1">
      <alignment horizontal="left" vertical="center"/>
    </xf>
    <xf numFmtId="0" fontId="5" fillId="0" borderId="30" xfId="0" applyFont="1" applyBorder="1" applyAlignment="1" applyProtection="1">
      <alignment vertical="top"/>
    </xf>
    <xf numFmtId="164" fontId="4" fillId="3" borderId="85" xfId="0" applyNumberFormat="1" applyFont="1" applyFill="1" applyBorder="1" applyAlignment="1" applyProtection="1">
      <alignment horizontal="center"/>
    </xf>
    <xf numFmtId="0" fontId="5" fillId="3" borderId="83" xfId="0" applyFont="1" applyFill="1" applyBorder="1" applyAlignment="1" applyProtection="1">
      <alignment horizontal="center" vertical="top"/>
    </xf>
    <xf numFmtId="0" fontId="5" fillId="3" borderId="84" xfId="0" applyFont="1" applyFill="1" applyBorder="1" applyAlignment="1" applyProtection="1">
      <alignment horizontal="center" vertical="top"/>
    </xf>
    <xf numFmtId="1" fontId="17" fillId="6" borderId="39" xfId="0" applyNumberFormat="1" applyFont="1" applyFill="1" applyBorder="1" applyAlignment="1" applyProtection="1">
      <alignment horizontal="center" vertical="center"/>
    </xf>
    <xf numFmtId="1" fontId="4" fillId="3" borderId="7" xfId="0" applyNumberFormat="1" applyFont="1" applyFill="1" applyBorder="1" applyAlignment="1" applyProtection="1">
      <alignment horizontal="center"/>
    </xf>
    <xf numFmtId="1" fontId="4" fillId="3" borderId="10" xfId="0" applyNumberFormat="1" applyFont="1" applyFill="1" applyBorder="1" applyAlignment="1" applyProtection="1">
      <alignment horizontal="center"/>
    </xf>
    <xf numFmtId="1" fontId="4" fillId="3" borderId="11" xfId="0" applyNumberFormat="1" applyFont="1" applyFill="1" applyBorder="1" applyAlignment="1" applyProtection="1">
      <alignment horizontal="center"/>
    </xf>
    <xf numFmtId="1" fontId="2" fillId="2" borderId="86" xfId="0" applyNumberFormat="1" applyFont="1" applyFill="1" applyBorder="1" applyAlignment="1" applyProtection="1">
      <alignment horizontal="left" vertical="center"/>
      <protection locked="0"/>
    </xf>
    <xf numFmtId="169" fontId="2" fillId="2" borderId="86" xfId="1" applyNumberFormat="1" applyFont="1" applyFill="1" applyBorder="1" applyAlignment="1" applyProtection="1">
      <alignment horizontal="right" vertical="center"/>
      <protection locked="0"/>
    </xf>
    <xf numFmtId="43" fontId="2" fillId="2" borderId="88" xfId="1" applyFont="1" applyFill="1" applyBorder="1" applyAlignment="1" applyProtection="1">
      <alignment horizontal="right" vertical="center"/>
    </xf>
    <xf numFmtId="0" fontId="1" fillId="4" borderId="0" xfId="0" applyFont="1" applyFill="1" applyAlignment="1" applyProtection="1">
      <alignment vertical="top"/>
    </xf>
    <xf numFmtId="0" fontId="5" fillId="4" borderId="0" xfId="0" applyFont="1" applyFill="1" applyAlignment="1" applyProtection="1">
      <alignment horizontal="right" vertical="top"/>
    </xf>
    <xf numFmtId="1" fontId="17" fillId="4" borderId="30" xfId="0" applyNumberFormat="1" applyFont="1" applyFill="1" applyBorder="1" applyAlignment="1" applyProtection="1">
      <alignment horizontal="left"/>
    </xf>
    <xf numFmtId="1" fontId="17" fillId="4" borderId="0" xfId="0" applyNumberFormat="1" applyFont="1" applyFill="1" applyBorder="1" applyAlignment="1" applyProtection="1">
      <alignment horizontal="left"/>
    </xf>
    <xf numFmtId="0" fontId="0" fillId="0" borderId="0" xfId="0" applyFill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31" xfId="0" applyFont="1" applyBorder="1" applyAlignment="1" applyProtection="1">
      <alignment vertical="center"/>
    </xf>
    <xf numFmtId="171" fontId="1" fillId="0" borderId="4" xfId="0" applyNumberFormat="1" applyFont="1" applyBorder="1" applyAlignment="1" applyProtection="1">
      <alignment horizontal="center" vertical="center"/>
    </xf>
    <xf numFmtId="171" fontId="1" fillId="0" borderId="7" xfId="0" applyNumberFormat="1" applyFont="1" applyBorder="1" applyAlignment="1" applyProtection="1">
      <alignment horizontal="center" vertical="center"/>
    </xf>
    <xf numFmtId="171" fontId="1" fillId="0" borderId="7" xfId="0" applyNumberFormat="1" applyFont="1" applyBorder="1" applyAlignment="1" applyProtection="1">
      <alignment horizontal="center" vertical="center"/>
      <protection locked="0"/>
    </xf>
    <xf numFmtId="0" fontId="4" fillId="10" borderId="40" xfId="0" applyFont="1" applyFill="1" applyBorder="1" applyAlignment="1" applyProtection="1"/>
    <xf numFmtId="14" fontId="17" fillId="4" borderId="85" xfId="0" applyNumberFormat="1" applyFont="1" applyFill="1" applyBorder="1" applyAlignment="1" applyProtection="1">
      <alignment horizontal="center"/>
    </xf>
    <xf numFmtId="1" fontId="2" fillId="2" borderId="40" xfId="0" applyNumberFormat="1" applyFont="1" applyFill="1" applyBorder="1" applyAlignment="1" applyProtection="1">
      <alignment horizontal="center" vertical="center"/>
      <protection locked="0"/>
    </xf>
    <xf numFmtId="7" fontId="1" fillId="4" borderId="8" xfId="2" applyNumberFormat="1" applyFont="1" applyFill="1" applyBorder="1" applyAlignment="1" applyProtection="1">
      <alignment vertical="top"/>
    </xf>
    <xf numFmtId="172" fontId="1" fillId="4" borderId="23" xfId="1" applyNumberFormat="1" applyFont="1" applyFill="1" applyBorder="1" applyAlignment="1" applyProtection="1">
      <alignment horizontal="center" vertical="center"/>
    </xf>
    <xf numFmtId="172" fontId="1" fillId="4" borderId="39" xfId="1" applyNumberFormat="1" applyFont="1" applyFill="1" applyBorder="1" applyAlignment="1" applyProtection="1">
      <alignment horizontal="center" vertical="center"/>
    </xf>
    <xf numFmtId="172" fontId="1" fillId="8" borderId="23" xfId="1" applyNumberFormat="1" applyFont="1" applyFill="1" applyBorder="1" applyAlignment="1" applyProtection="1">
      <alignment horizontal="center" vertical="center"/>
    </xf>
    <xf numFmtId="172" fontId="1" fillId="8" borderId="39" xfId="1" applyNumberFormat="1" applyFont="1" applyFill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vertical="top"/>
      <protection locked="0"/>
    </xf>
    <xf numFmtId="0" fontId="1" fillId="7" borderId="50" xfId="0" applyFont="1" applyFill="1" applyBorder="1" applyAlignment="1" applyProtection="1">
      <alignment vertical="top"/>
      <protection locked="0"/>
    </xf>
    <xf numFmtId="0" fontId="5" fillId="4" borderId="50" xfId="0" applyFont="1" applyFill="1" applyBorder="1" applyAlignment="1" applyProtection="1">
      <alignment horizontal="left" vertical="center"/>
    </xf>
    <xf numFmtId="1" fontId="2" fillId="2" borderId="71" xfId="0" applyNumberFormat="1" applyFont="1" applyFill="1" applyBorder="1" applyAlignment="1" applyProtection="1">
      <alignment horizontal="left" vertical="center"/>
      <protection locked="0"/>
    </xf>
    <xf numFmtId="1" fontId="2" fillId="2" borderId="43" xfId="0" applyNumberFormat="1" applyFont="1" applyFill="1" applyBorder="1" applyAlignment="1" applyProtection="1">
      <alignment horizontal="left" vertical="center"/>
      <protection locked="0"/>
    </xf>
    <xf numFmtId="1" fontId="2" fillId="2" borderId="72" xfId="0" applyNumberFormat="1" applyFont="1" applyFill="1" applyBorder="1" applyAlignment="1" applyProtection="1">
      <alignment horizontal="left" vertical="center"/>
      <protection locked="0"/>
    </xf>
    <xf numFmtId="14" fontId="28" fillId="10" borderId="40" xfId="0" applyNumberFormat="1" applyFont="1" applyFill="1" applyBorder="1" applyAlignment="1" applyProtection="1"/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center" vertical="top"/>
    </xf>
    <xf numFmtId="0" fontId="9" fillId="0" borderId="50" xfId="0" applyFont="1" applyBorder="1" applyAlignment="1" applyProtection="1">
      <alignment horizontal="center" vertical="top"/>
    </xf>
    <xf numFmtId="0" fontId="9" fillId="0" borderId="52" xfId="0" applyFont="1" applyBorder="1" applyAlignment="1" applyProtection="1">
      <alignment horizontal="center" vertical="top"/>
    </xf>
    <xf numFmtId="1" fontId="4" fillId="3" borderId="4" xfId="0" applyNumberFormat="1" applyFont="1" applyFill="1" applyBorder="1" applyAlignment="1" applyProtection="1">
      <alignment horizontal="center"/>
    </xf>
    <xf numFmtId="1" fontId="4" fillId="3" borderId="12" xfId="0" applyNumberFormat="1" applyFont="1" applyFill="1" applyBorder="1" applyAlignment="1" applyProtection="1">
      <alignment horizontal="center"/>
    </xf>
    <xf numFmtId="1" fontId="4" fillId="3" borderId="10" xfId="0" applyNumberFormat="1" applyFont="1" applyFill="1" applyBorder="1" applyAlignment="1" applyProtection="1">
      <alignment horizontal="center"/>
    </xf>
    <xf numFmtId="1" fontId="4" fillId="3" borderId="11" xfId="0" applyNumberFormat="1" applyFont="1" applyFill="1" applyBorder="1" applyAlignment="1" applyProtection="1">
      <alignment horizontal="center"/>
    </xf>
    <xf numFmtId="164" fontId="4" fillId="3" borderId="87" xfId="0" applyNumberFormat="1" applyFont="1" applyFill="1" applyBorder="1" applyAlignment="1" applyProtection="1">
      <alignment horizontal="center"/>
    </xf>
    <xf numFmtId="164" fontId="4" fillId="3" borderId="43" xfId="0" applyNumberFormat="1" applyFont="1" applyFill="1" applyBorder="1" applyAlignment="1" applyProtection="1">
      <alignment horizontal="center"/>
    </xf>
    <xf numFmtId="164" fontId="4" fillId="3" borderId="72" xfId="0" applyNumberFormat="1" applyFont="1" applyFill="1" applyBorder="1" applyAlignment="1" applyProtection="1">
      <alignment horizontal="center"/>
    </xf>
    <xf numFmtId="1" fontId="2" fillId="2" borderId="7" xfId="0" applyNumberFormat="1" applyFont="1" applyFill="1" applyBorder="1" applyAlignment="1" applyProtection="1">
      <alignment horizontal="left" vertical="center"/>
      <protection locked="0"/>
    </xf>
    <xf numFmtId="1" fontId="2" fillId="2" borderId="10" xfId="0" applyNumberFormat="1" applyFont="1" applyFill="1" applyBorder="1" applyAlignment="1" applyProtection="1">
      <alignment horizontal="left" vertical="center"/>
      <protection locked="0"/>
    </xf>
    <xf numFmtId="1" fontId="2" fillId="2" borderId="11" xfId="0" applyNumberFormat="1" applyFont="1" applyFill="1" applyBorder="1" applyAlignment="1" applyProtection="1">
      <alignment horizontal="left" vertical="center"/>
      <protection locked="0"/>
    </xf>
    <xf numFmtId="1" fontId="4" fillId="3" borderId="54" xfId="0" applyNumberFormat="1" applyFont="1" applyFill="1" applyBorder="1" applyAlignment="1" applyProtection="1">
      <alignment horizontal="center"/>
    </xf>
    <xf numFmtId="1" fontId="4" fillId="3" borderId="50" xfId="0" applyNumberFormat="1" applyFont="1" applyFill="1" applyBorder="1" applyAlignment="1" applyProtection="1">
      <alignment horizontal="center"/>
    </xf>
    <xf numFmtId="1" fontId="4" fillId="3" borderId="55" xfId="0" applyNumberFormat="1" applyFont="1" applyFill="1" applyBorder="1" applyAlignment="1" applyProtection="1">
      <alignment horizontal="center"/>
    </xf>
    <xf numFmtId="1" fontId="4" fillId="3" borderId="75" xfId="0" applyNumberFormat="1" applyFont="1" applyFill="1" applyBorder="1" applyAlignment="1" applyProtection="1">
      <alignment horizontal="center"/>
    </xf>
    <xf numFmtId="1" fontId="4" fillId="3" borderId="69" xfId="0" applyNumberFormat="1" applyFont="1" applyFill="1" applyBorder="1" applyAlignment="1" applyProtection="1">
      <alignment horizontal="center"/>
    </xf>
    <xf numFmtId="1" fontId="24" fillId="2" borderId="7" xfId="0" applyNumberFormat="1" applyFont="1" applyFill="1" applyBorder="1" applyAlignment="1" applyProtection="1">
      <alignment horizontal="left" vertical="center"/>
      <protection locked="0"/>
    </xf>
    <xf numFmtId="1" fontId="24" fillId="2" borderId="10" xfId="0" applyNumberFormat="1" applyFont="1" applyFill="1" applyBorder="1" applyAlignment="1" applyProtection="1">
      <alignment horizontal="left" vertical="center"/>
      <protection locked="0"/>
    </xf>
    <xf numFmtId="1" fontId="24" fillId="2" borderId="11" xfId="0" applyNumberFormat="1" applyFont="1" applyFill="1" applyBorder="1" applyAlignment="1" applyProtection="1">
      <alignment horizontal="left" vertical="center"/>
      <protection locked="0"/>
    </xf>
    <xf numFmtId="1" fontId="4" fillId="3" borderId="71" xfId="0" applyNumberFormat="1" applyFont="1" applyFill="1" applyBorder="1" applyAlignment="1" applyProtection="1">
      <alignment horizontal="center" vertical="center"/>
    </xf>
    <xf numFmtId="1" fontId="4" fillId="3" borderId="43" xfId="0" applyNumberFormat="1" applyFont="1" applyFill="1" applyBorder="1" applyAlignment="1" applyProtection="1">
      <alignment horizontal="center" vertical="center"/>
    </xf>
    <xf numFmtId="1" fontId="4" fillId="3" borderId="72" xfId="0" applyNumberFormat="1" applyFont="1" applyFill="1" applyBorder="1" applyAlignment="1" applyProtection="1">
      <alignment horizontal="center" vertical="center"/>
    </xf>
    <xf numFmtId="1" fontId="18" fillId="4" borderId="51" xfId="0" applyNumberFormat="1" applyFont="1" applyFill="1" applyBorder="1" applyAlignment="1" applyProtection="1">
      <alignment horizontal="center" vertical="center"/>
    </xf>
    <xf numFmtId="1" fontId="18" fillId="4" borderId="50" xfId="0" applyNumberFormat="1" applyFont="1" applyFill="1" applyBorder="1" applyAlignment="1" applyProtection="1">
      <alignment horizontal="center" vertical="center"/>
    </xf>
    <xf numFmtId="1" fontId="18" fillId="4" borderId="52" xfId="0" applyNumberFormat="1" applyFont="1" applyFill="1" applyBorder="1" applyAlignment="1" applyProtection="1">
      <alignment horizontal="center" vertical="center"/>
    </xf>
    <xf numFmtId="0" fontId="25" fillId="2" borderId="66" xfId="0" applyFont="1" applyFill="1" applyBorder="1" applyAlignment="1" applyProtection="1">
      <alignment horizontal="center" vertical="center"/>
      <protection locked="0"/>
    </xf>
    <xf numFmtId="0" fontId="25" fillId="2" borderId="67" xfId="0" applyFont="1" applyFill="1" applyBorder="1" applyAlignment="1" applyProtection="1">
      <alignment horizontal="center" vertical="center"/>
      <protection locked="0"/>
    </xf>
    <xf numFmtId="1" fontId="29" fillId="4" borderId="51" xfId="4" applyNumberFormat="1" applyFont="1" applyFill="1" applyBorder="1" applyAlignment="1" applyProtection="1">
      <alignment horizontal="center" vertical="center"/>
      <protection locked="0"/>
    </xf>
    <xf numFmtId="1" fontId="29" fillId="4" borderId="50" xfId="4" applyNumberFormat="1" applyFont="1" applyFill="1" applyBorder="1" applyAlignment="1" applyProtection="1">
      <alignment horizontal="center" vertical="center"/>
      <protection locked="0"/>
    </xf>
    <xf numFmtId="1" fontId="29" fillId="4" borderId="52" xfId="4" applyNumberFormat="1" applyFont="1" applyFill="1" applyBorder="1" applyAlignment="1" applyProtection="1">
      <alignment horizontal="center" vertical="center"/>
      <protection locked="0"/>
    </xf>
    <xf numFmtId="1" fontId="4" fillId="4" borderId="56" xfId="0" applyNumberFormat="1" applyFont="1" applyFill="1" applyBorder="1" applyAlignment="1" applyProtection="1">
      <alignment horizontal="center" vertical="center"/>
    </xf>
    <xf numFmtId="1" fontId="4" fillId="4" borderId="40" xfId="0" applyNumberFormat="1" applyFont="1" applyFill="1" applyBorder="1" applyAlignment="1" applyProtection="1">
      <alignment horizontal="center" vertical="center"/>
    </xf>
    <xf numFmtId="1" fontId="4" fillId="4" borderId="53" xfId="0" applyNumberFormat="1" applyFont="1" applyFill="1" applyBorder="1" applyAlignment="1" applyProtection="1">
      <alignment horizontal="center" vertical="center"/>
    </xf>
    <xf numFmtId="1" fontId="2" fillId="6" borderId="28" xfId="0" applyNumberFormat="1" applyFont="1" applyFill="1" applyBorder="1" applyAlignment="1" applyProtection="1">
      <alignment horizontal="center"/>
    </xf>
    <xf numFmtId="1" fontId="2" fillId="6" borderId="39" xfId="0" applyNumberFormat="1" applyFont="1" applyFill="1" applyBorder="1" applyAlignment="1" applyProtection="1">
      <alignment horizontal="center"/>
    </xf>
    <xf numFmtId="1" fontId="26" fillId="2" borderId="66" xfId="0" applyNumberFormat="1" applyFont="1" applyFill="1" applyBorder="1" applyAlignment="1" applyProtection="1">
      <alignment horizontal="center" vertical="center"/>
    </xf>
    <xf numFmtId="0" fontId="26" fillId="2" borderId="67" xfId="0" applyFont="1" applyFill="1" applyBorder="1" applyAlignment="1" applyProtection="1">
      <alignment horizontal="center" vertical="center"/>
    </xf>
    <xf numFmtId="1" fontId="17" fillId="6" borderId="28" xfId="0" applyNumberFormat="1" applyFont="1" applyFill="1" applyBorder="1" applyAlignment="1" applyProtection="1">
      <alignment horizontal="center" vertical="center"/>
    </xf>
    <xf numFmtId="1" fontId="17" fillId="6" borderId="23" xfId="0" applyNumberFormat="1" applyFont="1" applyFill="1" applyBorder="1" applyAlignment="1" applyProtection="1">
      <alignment horizontal="center" vertical="center"/>
    </xf>
    <xf numFmtId="1" fontId="17" fillId="6" borderId="39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/>
    </xf>
    <xf numFmtId="0" fontId="3" fillId="2" borderId="0" xfId="0" applyFont="1" applyFill="1" applyAlignment="1" applyProtection="1">
      <alignment horizont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166" fontId="1" fillId="0" borderId="42" xfId="0" applyNumberFormat="1" applyFont="1" applyBorder="1" applyAlignment="1" applyProtection="1">
      <alignment horizontal="center" vertical="center"/>
      <protection locked="0"/>
    </xf>
    <xf numFmtId="166" fontId="1" fillId="0" borderId="43" xfId="0" applyNumberFormat="1" applyFont="1" applyBorder="1" applyAlignment="1" applyProtection="1">
      <alignment horizontal="center" vertical="center"/>
      <protection locked="0"/>
    </xf>
    <xf numFmtId="0" fontId="4" fillId="4" borderId="51" xfId="0" applyFont="1" applyFill="1" applyBorder="1" applyAlignment="1" applyProtection="1">
      <alignment horizontal="center"/>
    </xf>
    <xf numFmtId="0" fontId="4" fillId="4" borderId="50" xfId="0" applyFont="1" applyFill="1" applyBorder="1" applyAlignment="1" applyProtection="1">
      <alignment horizontal="center"/>
    </xf>
    <xf numFmtId="0" fontId="4" fillId="4" borderId="52" xfId="0" applyFont="1" applyFill="1" applyBorder="1" applyAlignment="1" applyProtection="1">
      <alignment horizontal="center"/>
    </xf>
    <xf numFmtId="0" fontId="4" fillId="4" borderId="56" xfId="0" applyFont="1" applyFill="1" applyBorder="1" applyAlignment="1" applyProtection="1">
      <alignment horizontal="center"/>
    </xf>
    <xf numFmtId="0" fontId="4" fillId="4" borderId="40" xfId="0" applyFont="1" applyFill="1" applyBorder="1" applyAlignment="1" applyProtection="1">
      <alignment horizontal="center"/>
    </xf>
    <xf numFmtId="0" fontId="4" fillId="4" borderId="53" xfId="0" applyFont="1" applyFill="1" applyBorder="1" applyAlignment="1" applyProtection="1">
      <alignment horizontal="center"/>
    </xf>
    <xf numFmtId="0" fontId="5" fillId="4" borderId="28" xfId="0" applyFont="1" applyFill="1" applyBorder="1" applyAlignment="1" applyProtection="1">
      <alignment horizontal="center" vertical="center" wrapText="1"/>
    </xf>
    <xf numFmtId="0" fontId="5" fillId="4" borderId="81" xfId="0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21" fillId="3" borderId="51" xfId="0" applyFont="1" applyFill="1" applyBorder="1" applyAlignment="1" applyProtection="1">
      <alignment horizontal="center" vertical="top" wrapText="1"/>
    </xf>
    <xf numFmtId="0" fontId="21" fillId="3" borderId="52" xfId="0" applyFont="1" applyFill="1" applyBorder="1" applyAlignment="1" applyProtection="1">
      <alignment horizontal="center" vertical="top" wrapText="1"/>
    </xf>
    <xf numFmtId="0" fontId="21" fillId="3" borderId="30" xfId="0" applyFont="1" applyFill="1" applyBorder="1" applyAlignment="1" applyProtection="1">
      <alignment horizontal="center" vertical="top" wrapText="1"/>
    </xf>
    <xf numFmtId="0" fontId="21" fillId="3" borderId="31" xfId="0" applyFont="1" applyFill="1" applyBorder="1" applyAlignment="1" applyProtection="1">
      <alignment horizontal="center" vertical="top" wrapText="1"/>
    </xf>
    <xf numFmtId="0" fontId="21" fillId="3" borderId="56" xfId="0" applyFont="1" applyFill="1" applyBorder="1" applyAlignment="1" applyProtection="1">
      <alignment horizontal="center" vertical="top" wrapText="1"/>
    </xf>
    <xf numFmtId="0" fontId="21" fillId="3" borderId="53" xfId="0" applyFont="1" applyFill="1" applyBorder="1" applyAlignment="1" applyProtection="1">
      <alignment horizontal="center" vertical="top" wrapText="1"/>
    </xf>
    <xf numFmtId="0" fontId="14" fillId="7" borderId="0" xfId="0" applyFont="1" applyFill="1" applyAlignment="1" applyProtection="1">
      <alignment horizontal="center" vertical="top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90" xfId="0" applyFont="1" applyFill="1" applyBorder="1" applyAlignment="1" applyProtection="1">
      <alignment horizontal="center" vertical="center"/>
    </xf>
    <xf numFmtId="0" fontId="4" fillId="3" borderId="91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1" fontId="4" fillId="3" borderId="42" xfId="0" applyNumberFormat="1" applyFont="1" applyFill="1" applyBorder="1" applyAlignment="1" applyProtection="1">
      <alignment horizontal="center" vertical="center"/>
    </xf>
    <xf numFmtId="1" fontId="4" fillId="3" borderId="44" xfId="0" applyNumberFormat="1" applyFont="1" applyFill="1" applyBorder="1" applyAlignment="1" applyProtection="1">
      <alignment horizontal="center" vertical="center"/>
    </xf>
    <xf numFmtId="14" fontId="1" fillId="0" borderId="49" xfId="0" applyNumberFormat="1" applyFont="1" applyBorder="1" applyAlignment="1" applyProtection="1">
      <alignment horizontal="center" vertical="center"/>
      <protection locked="0"/>
    </xf>
    <xf numFmtId="14" fontId="1" fillId="0" borderId="50" xfId="0" applyNumberFormat="1" applyFont="1" applyBorder="1" applyAlignment="1" applyProtection="1">
      <alignment horizontal="center" vertical="center"/>
      <protection locked="0"/>
    </xf>
    <xf numFmtId="0" fontId="25" fillId="11" borderId="28" xfId="0" applyFont="1" applyFill="1" applyBorder="1" applyAlignment="1" applyProtection="1">
      <alignment horizontal="center" vertical="center" wrapText="1"/>
    </xf>
    <xf numFmtId="0" fontId="25" fillId="11" borderId="23" xfId="0" applyFont="1" applyFill="1" applyBorder="1" applyAlignment="1" applyProtection="1">
      <alignment horizontal="center" vertical="center" wrapText="1"/>
    </xf>
    <xf numFmtId="0" fontId="25" fillId="11" borderId="39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top"/>
    </xf>
    <xf numFmtId="0" fontId="5" fillId="3" borderId="23" xfId="0" applyFont="1" applyFill="1" applyBorder="1" applyAlignment="1" applyProtection="1">
      <alignment horizontal="center" vertical="top"/>
    </xf>
    <xf numFmtId="0" fontId="5" fillId="3" borderId="39" xfId="0" applyFont="1" applyFill="1" applyBorder="1" applyAlignment="1" applyProtection="1">
      <alignment horizontal="center" vertical="top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3" fillId="0" borderId="39" xfId="0" applyFont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/>
    </xf>
    <xf numFmtId="0" fontId="4" fillId="4" borderId="23" xfId="0" applyFont="1" applyFill="1" applyBorder="1" applyAlignment="1" applyProtection="1">
      <alignment horizontal="center" vertical="center"/>
    </xf>
    <xf numFmtId="0" fontId="4" fillId="4" borderId="39" xfId="0" applyFont="1" applyFill="1" applyBorder="1" applyAlignment="1" applyProtection="1">
      <alignment horizontal="center" vertical="center"/>
    </xf>
    <xf numFmtId="1" fontId="2" fillId="2" borderId="59" xfId="0" applyNumberFormat="1" applyFont="1" applyFill="1" applyBorder="1" applyAlignment="1" applyProtection="1">
      <alignment horizontal="left" vertical="center"/>
      <protection locked="0"/>
    </xf>
    <xf numFmtId="1" fontId="2" fillId="2" borderId="60" xfId="0" applyNumberFormat="1" applyFont="1" applyFill="1" applyBorder="1" applyAlignment="1" applyProtection="1">
      <alignment horizontal="left" vertical="center"/>
      <protection locked="0"/>
    </xf>
    <xf numFmtId="1" fontId="2" fillId="2" borderId="61" xfId="0" applyNumberFormat="1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68" xfId="0" applyFont="1" applyFill="1" applyBorder="1" applyAlignment="1" applyProtection="1">
      <alignment horizontal="center" vertical="center"/>
    </xf>
    <xf numFmtId="1" fontId="4" fillId="3" borderId="32" xfId="0" applyNumberFormat="1" applyFont="1" applyFill="1" applyBorder="1" applyAlignment="1" applyProtection="1">
      <alignment horizontal="center" vertical="center"/>
    </xf>
    <xf numFmtId="1" fontId="4" fillId="3" borderId="89" xfId="0" applyNumberFormat="1" applyFont="1" applyFill="1" applyBorder="1" applyAlignment="1" applyProtection="1">
      <alignment horizontal="center" vertical="center"/>
    </xf>
    <xf numFmtId="1" fontId="4" fillId="3" borderId="92" xfId="0" applyNumberFormat="1" applyFont="1" applyFill="1" applyBorder="1" applyAlignment="1" applyProtection="1">
      <alignment horizontal="center" vertical="center"/>
    </xf>
    <xf numFmtId="165" fontId="5" fillId="0" borderId="28" xfId="0" applyNumberFormat="1" applyFont="1" applyBorder="1" applyAlignment="1" applyProtection="1">
      <alignment horizontal="center" vertical="center"/>
      <protection locked="0"/>
    </xf>
    <xf numFmtId="165" fontId="5" fillId="0" borderId="23" xfId="0" applyNumberFormat="1" applyFont="1" applyBorder="1" applyAlignment="1" applyProtection="1">
      <alignment horizontal="center" vertical="center"/>
      <protection locked="0"/>
    </xf>
    <xf numFmtId="165" fontId="5" fillId="0" borderId="39" xfId="0" applyNumberFormat="1" applyFont="1" applyBorder="1" applyAlignment="1" applyProtection="1">
      <alignment horizontal="center" vertical="center"/>
      <protection locked="0"/>
    </xf>
    <xf numFmtId="165" fontId="1" fillId="0" borderId="28" xfId="0" applyNumberFormat="1" applyFont="1" applyBorder="1" applyAlignment="1" applyProtection="1">
      <alignment horizontal="center" vertical="center"/>
    </xf>
    <xf numFmtId="165" fontId="1" fillId="0" borderId="23" xfId="0" applyNumberFormat="1" applyFont="1" applyBorder="1" applyAlignment="1" applyProtection="1">
      <alignment horizontal="center" vertical="center"/>
    </xf>
    <xf numFmtId="165" fontId="1" fillId="0" borderId="39" xfId="0" applyNumberFormat="1" applyFont="1" applyBorder="1" applyAlignment="1" applyProtection="1">
      <alignment horizontal="center" vertical="center"/>
    </xf>
    <xf numFmtId="0" fontId="27" fillId="4" borderId="23" xfId="4" applyFont="1" applyFill="1" applyBorder="1" applyAlignment="1" applyProtection="1">
      <alignment horizontal="left" vertical="center"/>
      <protection locked="0"/>
    </xf>
    <xf numFmtId="0" fontId="27" fillId="4" borderId="39" xfId="4" applyFont="1" applyFill="1" applyBorder="1" applyAlignment="1" applyProtection="1">
      <alignment horizontal="left" vertical="center"/>
      <protection locked="0"/>
    </xf>
    <xf numFmtId="0" fontId="1" fillId="4" borderId="28" xfId="0" applyFont="1" applyFill="1" applyBorder="1" applyAlignment="1" applyProtection="1">
      <alignment horizontal="left" vertical="center"/>
    </xf>
    <xf numFmtId="0" fontId="1" fillId="4" borderId="23" xfId="0" applyFont="1" applyFill="1" applyBorder="1" applyAlignment="1" applyProtection="1">
      <alignment horizontal="left" vertical="center"/>
    </xf>
    <xf numFmtId="0" fontId="1" fillId="0" borderId="28" xfId="0" applyFont="1" applyFill="1" applyBorder="1" applyAlignment="1" applyProtection="1">
      <alignment horizontal="left" vertical="center"/>
    </xf>
    <xf numFmtId="0" fontId="1" fillId="0" borderId="23" xfId="0" applyFont="1" applyFill="1" applyBorder="1" applyAlignment="1" applyProtection="1">
      <alignment horizontal="left" vertical="center"/>
    </xf>
    <xf numFmtId="0" fontId="27" fillId="0" borderId="28" xfId="4" applyFont="1" applyFill="1" applyBorder="1" applyAlignment="1" applyProtection="1">
      <alignment horizontal="left" vertical="center"/>
      <protection locked="0"/>
    </xf>
    <xf numFmtId="0" fontId="27" fillId="0" borderId="23" xfId="4" applyFont="1" applyFill="1" applyBorder="1" applyAlignment="1" applyProtection="1">
      <alignment horizontal="left" vertical="center"/>
      <protection locked="0"/>
    </xf>
    <xf numFmtId="0" fontId="5" fillId="4" borderId="28" xfId="0" applyFont="1" applyFill="1" applyBorder="1" applyAlignment="1" applyProtection="1">
      <alignment horizontal="left" vertical="center"/>
    </xf>
    <xf numFmtId="0" fontId="5" fillId="4" borderId="23" xfId="0" applyFont="1" applyFill="1" applyBorder="1" applyAlignment="1" applyProtection="1">
      <alignment horizontal="left" vertical="center"/>
    </xf>
    <xf numFmtId="0" fontId="1" fillId="4" borderId="39" xfId="0" applyFont="1" applyFill="1" applyBorder="1" applyAlignment="1" applyProtection="1">
      <alignment horizontal="left" vertical="center"/>
    </xf>
    <xf numFmtId="0" fontId="27" fillId="0" borderId="39" xfId="4" applyFont="1" applyFill="1" applyBorder="1" applyAlignment="1" applyProtection="1">
      <alignment horizontal="left" vertical="center"/>
      <protection locked="0"/>
    </xf>
    <xf numFmtId="1" fontId="2" fillId="2" borderId="64" xfId="0" applyNumberFormat="1" applyFont="1" applyFill="1" applyBorder="1" applyAlignment="1" applyProtection="1">
      <alignment horizontal="center" vertical="center"/>
    </xf>
    <xf numFmtId="1" fontId="2" fillId="2" borderId="65" xfId="0" applyNumberFormat="1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left" vertical="center"/>
    </xf>
    <xf numFmtId="0" fontId="19" fillId="4" borderId="51" xfId="0" applyFont="1" applyFill="1" applyBorder="1" applyAlignment="1" applyProtection="1">
      <alignment horizontal="center" vertical="center"/>
    </xf>
    <xf numFmtId="0" fontId="19" fillId="4" borderId="50" xfId="0" applyFont="1" applyFill="1" applyBorder="1" applyAlignment="1" applyProtection="1">
      <alignment horizontal="center" vertical="center"/>
    </xf>
    <xf numFmtId="0" fontId="19" fillId="4" borderId="52" xfId="0" applyFont="1" applyFill="1" applyBorder="1" applyAlignment="1" applyProtection="1">
      <alignment horizontal="center" vertical="center"/>
    </xf>
    <xf numFmtId="0" fontId="27" fillId="4" borderId="40" xfId="4" applyFont="1" applyFill="1" applyBorder="1" applyAlignment="1" applyProtection="1">
      <alignment horizontal="left" vertical="center"/>
      <protection locked="0"/>
    </xf>
    <xf numFmtId="0" fontId="27" fillId="4" borderId="53" xfId="4" applyFont="1" applyFill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" fillId="4" borderId="56" xfId="0" applyFont="1" applyFill="1" applyBorder="1" applyAlignment="1" applyProtection="1">
      <alignment horizontal="left" vertical="center"/>
    </xf>
    <xf numFmtId="0" fontId="1" fillId="4" borderId="40" xfId="0" applyFont="1" applyFill="1" applyBorder="1" applyAlignment="1" applyProtection="1">
      <alignment horizontal="left" vertical="center"/>
    </xf>
    <xf numFmtId="1" fontId="4" fillId="3" borderId="74" xfId="0" applyNumberFormat="1" applyFont="1" applyFill="1" applyBorder="1" applyAlignment="1" applyProtection="1">
      <alignment horizontal="left"/>
    </xf>
    <xf numFmtId="1" fontId="4" fillId="3" borderId="60" xfId="0" applyNumberFormat="1" applyFont="1" applyFill="1" applyBorder="1" applyAlignment="1" applyProtection="1">
      <alignment horizontal="left"/>
    </xf>
    <xf numFmtId="1" fontId="4" fillId="3" borderId="61" xfId="0" applyNumberFormat="1" applyFont="1" applyFill="1" applyBorder="1" applyAlignment="1" applyProtection="1">
      <alignment horizontal="left"/>
    </xf>
    <xf numFmtId="1" fontId="2" fillId="6" borderId="28" xfId="0" applyNumberFormat="1" applyFont="1" applyFill="1" applyBorder="1" applyAlignment="1" applyProtection="1">
      <alignment horizontal="center" vertical="center"/>
    </xf>
    <xf numFmtId="1" fontId="2" fillId="6" borderId="23" xfId="0" applyNumberFormat="1" applyFont="1" applyFill="1" applyBorder="1" applyAlignment="1" applyProtection="1">
      <alignment horizontal="center" vertical="center"/>
    </xf>
    <xf numFmtId="1" fontId="2" fillId="6" borderId="39" xfId="0" applyNumberFormat="1" applyFont="1" applyFill="1" applyBorder="1" applyAlignment="1" applyProtection="1">
      <alignment horizontal="center" vertical="center"/>
    </xf>
    <xf numFmtId="0" fontId="5" fillId="4" borderId="28" xfId="0" applyFont="1" applyFill="1" applyBorder="1" applyAlignment="1" applyProtection="1">
      <alignment horizontal="center" vertical="center"/>
    </xf>
    <xf numFmtId="0" fontId="5" fillId="4" borderId="23" xfId="0" applyFont="1" applyFill="1" applyBorder="1" applyAlignment="1" applyProtection="1">
      <alignment horizontal="center" vertical="center"/>
    </xf>
    <xf numFmtId="0" fontId="5" fillId="4" borderId="39" xfId="0" applyFont="1" applyFill="1" applyBorder="1" applyAlignment="1" applyProtection="1">
      <alignment horizontal="center" vertical="center"/>
    </xf>
    <xf numFmtId="0" fontId="1" fillId="9" borderId="28" xfId="0" applyFont="1" applyFill="1" applyBorder="1" applyAlignment="1" applyProtection="1">
      <alignment horizontal="center" vertical="center"/>
    </xf>
    <xf numFmtId="0" fontId="1" fillId="9" borderId="23" xfId="0" applyFont="1" applyFill="1" applyBorder="1" applyAlignment="1" applyProtection="1">
      <alignment horizontal="center" vertical="center"/>
    </xf>
    <xf numFmtId="0" fontId="1" fillId="9" borderId="39" xfId="0" applyFont="1" applyFill="1" applyBorder="1" applyAlignment="1" applyProtection="1">
      <alignment horizontal="center" vertical="center"/>
    </xf>
  </cellXfs>
  <cellStyles count="5">
    <cellStyle name="Comma" xfId="1" builtinId="3"/>
    <cellStyle name="Currency" xfId="2" builtinId="4"/>
    <cellStyle name="Hyperlink" xfId="3" builtinId="8" hidden="1"/>
    <cellStyle name="Hyperlink" xfId="4" builtinId="8"/>
    <cellStyle name="Normal" xfId="0" builtinId="0"/>
  </cellStyles>
  <dxfs count="6">
    <dxf>
      <font>
        <b/>
      </font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elvetica Neue"/>
        <scheme val="none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96969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L8:L47" totalsRowShown="0" headerRowDxfId="5" dataDxfId="3" headerRowBorderDxfId="4" tableBorderDxfId="2" totalsRowBorderDxfId="1">
  <tableColumns count="1">
    <tableColumn id="1" xr3:uid="{00000000-0010-0000-0000-000001000000}" name="ADMINISTRAT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pp.smartsheet.com/b/publish?EQBCT=73ca25f839474e5098b6f4b036c3e8ab" TargetMode="External"/><Relationship Id="rId7" Type="http://schemas.openxmlformats.org/officeDocument/2006/relationships/hyperlink" Target="mailto:treasurer@easterndivisionnsp.org?subject=NSP%20EASTERN%20DIVISION%20Expense%20Report" TargetMode="External"/><Relationship Id="rId2" Type="http://schemas.openxmlformats.org/officeDocument/2006/relationships/hyperlink" Target="https://www.nspeast.org/division-advisors.html" TargetMode="External"/><Relationship Id="rId1" Type="http://schemas.openxmlformats.org/officeDocument/2006/relationships/hyperlink" Target="mailto:controller@easterndivisionnsp.org?subject=NSP%20EASTERN%20DIVISION%20Expense%20Report" TargetMode="External"/><Relationship Id="rId6" Type="http://schemas.openxmlformats.org/officeDocument/2006/relationships/hyperlink" Target="https://app.smartsheet.com/b/publish?EQBCT=73ca25f839474e5098b6f4b036c3e8ab" TargetMode="External"/><Relationship Id="rId5" Type="http://schemas.openxmlformats.org/officeDocument/2006/relationships/hyperlink" Target="https://app.smartsheet.com/b/publish?EQBCT=73ca25f839474e5098b6f4b036c3e8ab" TargetMode="External"/><Relationship Id="rId4" Type="http://schemas.openxmlformats.org/officeDocument/2006/relationships/hyperlink" Target="https://app.smartsheet.com/b/publish?EQBCT=73ca25f839474e5098b6f4b036c3e8ab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2"/>
  <sheetViews>
    <sheetView showGridLines="0" tabSelected="1" zoomScaleNormal="100" workbookViewId="0">
      <selection activeCell="F7" sqref="F7:G7"/>
    </sheetView>
  </sheetViews>
  <sheetFormatPr defaultColWidth="7.69921875" defaultRowHeight="18.95" customHeight="1"/>
  <cols>
    <col min="1" max="1" width="5" style="21" customWidth="1"/>
    <col min="2" max="2" width="8.796875" style="21" customWidth="1"/>
    <col min="3" max="3" width="29.796875" style="21" customWidth="1"/>
    <col min="4" max="4" width="6.5" style="21" customWidth="1"/>
    <col min="5" max="5" width="7.09765625" style="21" bestFit="1" customWidth="1"/>
    <col min="6" max="6" width="7.3984375" style="21" customWidth="1"/>
    <col min="7" max="7" width="11.69921875" style="21" bestFit="1" customWidth="1"/>
    <col min="8" max="8" width="15.5" style="21" customWidth="1"/>
    <col min="9" max="9" width="3" style="21" customWidth="1"/>
    <col min="10" max="10" width="3.09765625" style="21" customWidth="1"/>
    <col min="11" max="11" width="5" style="21" customWidth="1"/>
    <col min="12" max="12" width="16.8984375" style="21" customWidth="1"/>
    <col min="13" max="14" width="8.59765625" style="21" bestFit="1" customWidth="1"/>
    <col min="15" max="16" width="7.69921875" style="21" customWidth="1"/>
    <col min="17" max="17" width="8.09765625" style="21" bestFit="1" customWidth="1"/>
    <col min="18" max="18" width="8.5" style="21" bestFit="1" customWidth="1"/>
    <col min="19" max="20" width="7.69921875" style="21" customWidth="1"/>
    <col min="21" max="22" width="7.69921875" style="21"/>
    <col min="23" max="24" width="7.69921875" style="21" customWidth="1"/>
    <col min="25" max="25" width="7.69921875" style="21"/>
    <col min="26" max="26" width="9.296875" style="21" bestFit="1" customWidth="1"/>
    <col min="27" max="27" width="7.69921875" style="58" customWidth="1"/>
    <col min="28" max="28" width="7.09765625" style="69" customWidth="1"/>
    <col min="29" max="16384" width="7.69921875" style="21"/>
  </cols>
  <sheetData>
    <row r="1" spans="1:30" ht="18.95" customHeight="1">
      <c r="B1" s="196" t="s">
        <v>37</v>
      </c>
      <c r="C1" s="196"/>
      <c r="D1" s="196"/>
      <c r="E1" s="196"/>
      <c r="F1" s="196"/>
      <c r="G1" s="196"/>
      <c r="H1" s="196"/>
      <c r="I1" s="196"/>
      <c r="J1" s="196"/>
    </row>
    <row r="2" spans="1:30" ht="18.95" customHeight="1">
      <c r="B2" s="219" t="s">
        <v>34</v>
      </c>
      <c r="C2" s="219"/>
      <c r="D2" s="219"/>
      <c r="E2" s="219"/>
      <c r="F2" s="219"/>
      <c r="G2" s="219"/>
      <c r="H2" s="219"/>
      <c r="I2" s="219"/>
      <c r="J2" s="219"/>
      <c r="L2" s="82" t="s">
        <v>111</v>
      </c>
      <c r="M2" s="82"/>
      <c r="N2" s="82"/>
      <c r="O2" s="82"/>
      <c r="P2" s="82"/>
      <c r="Q2" s="82"/>
      <c r="R2" s="82"/>
      <c r="S2" s="82"/>
      <c r="T2" s="82"/>
      <c r="U2" s="82"/>
    </row>
    <row r="3" spans="1:30" ht="15.6" customHeight="1">
      <c r="A3" s="20"/>
      <c r="B3" s="197" t="s">
        <v>55</v>
      </c>
      <c r="C3" s="197"/>
      <c r="D3" s="197"/>
      <c r="E3" s="197"/>
      <c r="F3" s="197"/>
      <c r="G3" s="197"/>
      <c r="H3" s="197"/>
      <c r="I3" s="197"/>
      <c r="J3" s="197"/>
      <c r="K3" s="20"/>
      <c r="L3" s="82" t="s">
        <v>110</v>
      </c>
      <c r="M3" s="82"/>
      <c r="N3" s="82"/>
      <c r="O3" s="82"/>
      <c r="P3" s="82"/>
      <c r="Q3" s="82"/>
      <c r="R3" s="82"/>
      <c r="S3" s="82"/>
      <c r="T3" s="82"/>
      <c r="U3" s="82"/>
    </row>
    <row r="4" spans="1:30" ht="15" customHeight="1" thickBot="1">
      <c r="A4" s="20"/>
      <c r="B4" s="103"/>
      <c r="D4" s="104" t="s">
        <v>152</v>
      </c>
      <c r="E4" s="105">
        <v>46023</v>
      </c>
      <c r="F4" s="102" t="s">
        <v>116</v>
      </c>
      <c r="G4" s="106">
        <v>46203</v>
      </c>
      <c r="H4" s="135" t="s">
        <v>130</v>
      </c>
      <c r="I4" s="149">
        <v>45931</v>
      </c>
      <c r="J4" s="149"/>
      <c r="K4" s="20"/>
    </row>
    <row r="5" spans="1:30" ht="30" customHeight="1" thickBot="1">
      <c r="A5" s="20"/>
      <c r="B5" s="232" t="s">
        <v>126</v>
      </c>
      <c r="C5" s="233"/>
      <c r="D5" s="233"/>
      <c r="E5" s="233"/>
      <c r="F5" s="233"/>
      <c r="G5" s="233"/>
      <c r="H5" s="233"/>
      <c r="I5" s="233"/>
      <c r="J5" s="234"/>
      <c r="K5" s="20"/>
      <c r="L5" s="154" t="s">
        <v>22</v>
      </c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6"/>
    </row>
    <row r="6" spans="1:30" ht="15" customHeight="1" thickBot="1">
      <c r="A6" s="20"/>
      <c r="B6" s="200" t="s">
        <v>21</v>
      </c>
      <c r="C6" s="198"/>
      <c r="D6" s="198"/>
      <c r="E6" s="198"/>
      <c r="F6" s="55">
        <v>0.72499999999999998</v>
      </c>
      <c r="G6" s="198" t="s">
        <v>151</v>
      </c>
      <c r="H6" s="198"/>
      <c r="I6" s="198"/>
      <c r="J6" s="199"/>
      <c r="K6" s="20"/>
      <c r="L6" s="113" t="s">
        <v>117</v>
      </c>
      <c r="M6" s="44">
        <v>501</v>
      </c>
      <c r="N6" s="45">
        <v>701</v>
      </c>
      <c r="O6" s="44">
        <v>601</v>
      </c>
      <c r="P6" s="45">
        <v>705</v>
      </c>
      <c r="Q6" s="44">
        <v>710</v>
      </c>
      <c r="R6" s="45">
        <v>720</v>
      </c>
      <c r="S6" s="44">
        <v>730</v>
      </c>
      <c r="T6" s="45">
        <v>740</v>
      </c>
      <c r="U6" s="44">
        <v>750</v>
      </c>
      <c r="V6" s="44">
        <v>760</v>
      </c>
      <c r="W6" s="44">
        <v>670</v>
      </c>
      <c r="X6" s="44">
        <v>780</v>
      </c>
      <c r="Y6" s="45">
        <v>784</v>
      </c>
      <c r="Z6" s="85">
        <v>787</v>
      </c>
      <c r="AA6" s="86">
        <v>790</v>
      </c>
    </row>
    <row r="7" spans="1:30" ht="18.75" customHeight="1" thickBot="1">
      <c r="A7" s="22"/>
      <c r="B7" s="47" t="s">
        <v>36</v>
      </c>
      <c r="C7" s="31"/>
      <c r="D7" s="226" t="s">
        <v>18</v>
      </c>
      <c r="E7" s="227"/>
      <c r="F7" s="230"/>
      <c r="G7" s="231"/>
      <c r="H7" s="235" t="s">
        <v>31</v>
      </c>
      <c r="I7" s="236"/>
      <c r="J7" s="237"/>
      <c r="K7" s="22"/>
      <c r="L7" s="46" t="s">
        <v>31</v>
      </c>
      <c r="M7" s="107" t="s">
        <v>96</v>
      </c>
      <c r="N7" s="108" t="s">
        <v>99</v>
      </c>
      <c r="O7" s="109" t="s">
        <v>15</v>
      </c>
      <c r="P7" s="109" t="s">
        <v>98</v>
      </c>
      <c r="Q7" s="107" t="s">
        <v>1</v>
      </c>
      <c r="R7" s="109" t="s">
        <v>30</v>
      </c>
      <c r="S7" s="107" t="s">
        <v>2</v>
      </c>
      <c r="T7" s="109" t="s">
        <v>102</v>
      </c>
      <c r="U7" s="108" t="s">
        <v>29</v>
      </c>
      <c r="V7" s="108" t="s">
        <v>28</v>
      </c>
      <c r="W7" s="108" t="s">
        <v>58</v>
      </c>
      <c r="X7" s="108" t="s">
        <v>97</v>
      </c>
      <c r="Y7" s="108" t="s">
        <v>100</v>
      </c>
      <c r="Z7" s="110" t="s">
        <v>101</v>
      </c>
      <c r="AA7" s="111" t="s">
        <v>6</v>
      </c>
    </row>
    <row r="8" spans="1:30" ht="26.25" thickBot="1">
      <c r="A8" s="22"/>
      <c r="B8" s="50" t="s">
        <v>35</v>
      </c>
      <c r="C8" s="98"/>
      <c r="D8" s="228" t="s">
        <v>4</v>
      </c>
      <c r="E8" s="229"/>
      <c r="F8" s="201"/>
      <c r="G8" s="202"/>
      <c r="H8" s="238"/>
      <c r="I8" s="239"/>
      <c r="J8" s="240"/>
      <c r="K8" s="22"/>
      <c r="L8" s="70" t="s">
        <v>69</v>
      </c>
      <c r="M8" s="139">
        <f t="shared" ref="M8:M9" si="0">$M$6+AB8/100</f>
        <v>501.01</v>
      </c>
      <c r="N8" s="139">
        <f t="shared" ref="N8:N9" si="1">$N$6+AB8/100</f>
        <v>701.01</v>
      </c>
      <c r="O8" s="139">
        <f t="shared" ref="O8:O9" si="2">$O$6+AB8/100</f>
        <v>601.01</v>
      </c>
      <c r="P8" s="139">
        <f t="shared" ref="P8:P9" si="3">$P$6+AB8/100</f>
        <v>705.01</v>
      </c>
      <c r="Q8" s="139">
        <f t="shared" ref="Q8:Q9" si="4">$Q$6+AB8/100</f>
        <v>710.01</v>
      </c>
      <c r="R8" s="139">
        <f t="shared" ref="R8:R9" si="5">$R$6+AB8/100</f>
        <v>720.01</v>
      </c>
      <c r="S8" s="139">
        <f t="shared" ref="S8:S9" si="6">$S$6+AB8/100</f>
        <v>730.01</v>
      </c>
      <c r="T8" s="139">
        <f t="shared" ref="T8:T9" si="7">$T$6+AB8/100</f>
        <v>740.01</v>
      </c>
      <c r="U8" s="139">
        <f t="shared" ref="U8:U9" si="8">$U$6+AB8/100</f>
        <v>750.01</v>
      </c>
      <c r="V8" s="139">
        <f t="shared" ref="V8:V9" si="9">$V$6+AB8/100</f>
        <v>760.01</v>
      </c>
      <c r="W8" s="139">
        <f t="shared" ref="W8:W9" si="10">$W$6+AB8/100</f>
        <v>670.01</v>
      </c>
      <c r="X8" s="139">
        <f t="shared" ref="X8:X9" si="11">$X$6+AB8/100</f>
        <v>780.01</v>
      </c>
      <c r="Y8" s="139">
        <f t="shared" ref="Y8:Y9" si="12">$Y$6+AB8/100</f>
        <v>784.01</v>
      </c>
      <c r="Z8" s="139">
        <f t="shared" ref="Z8:Z9" si="13">$Z$6+AB8/100</f>
        <v>787.01</v>
      </c>
      <c r="AA8" s="140">
        <f t="shared" ref="AA8:AA9" si="14">$AA$6+AB8/100</f>
        <v>790.01</v>
      </c>
      <c r="AB8" s="128">
        <v>1</v>
      </c>
      <c r="AC8" s="69"/>
    </row>
    <row r="9" spans="1:30" ht="22.5" customHeight="1" thickBot="1">
      <c r="A9" s="22"/>
      <c r="B9" s="87" t="s">
        <v>17</v>
      </c>
      <c r="C9" s="99"/>
      <c r="D9" s="88" t="s">
        <v>19</v>
      </c>
      <c r="E9" s="100"/>
      <c r="F9" s="88" t="s">
        <v>33</v>
      </c>
      <c r="G9" s="101"/>
      <c r="H9" s="241"/>
      <c r="I9" s="242"/>
      <c r="J9" s="243"/>
      <c r="K9" s="22"/>
      <c r="L9" s="112" t="s">
        <v>70</v>
      </c>
      <c r="M9" s="141">
        <f t="shared" si="0"/>
        <v>501.51</v>
      </c>
      <c r="N9" s="141">
        <f t="shared" si="1"/>
        <v>701.51</v>
      </c>
      <c r="O9" s="141">
        <f t="shared" si="2"/>
        <v>601.51</v>
      </c>
      <c r="P9" s="141">
        <f t="shared" si="3"/>
        <v>705.51</v>
      </c>
      <c r="Q9" s="141">
        <f t="shared" si="4"/>
        <v>710.51</v>
      </c>
      <c r="R9" s="141">
        <f t="shared" si="5"/>
        <v>720.51</v>
      </c>
      <c r="S9" s="141">
        <f t="shared" si="6"/>
        <v>730.51</v>
      </c>
      <c r="T9" s="141">
        <f t="shared" si="7"/>
        <v>740.51</v>
      </c>
      <c r="U9" s="141">
        <f t="shared" si="8"/>
        <v>750.51</v>
      </c>
      <c r="V9" s="141">
        <f t="shared" si="9"/>
        <v>760.51</v>
      </c>
      <c r="W9" s="141">
        <f t="shared" si="10"/>
        <v>670.51</v>
      </c>
      <c r="X9" s="141">
        <f t="shared" si="11"/>
        <v>780.51</v>
      </c>
      <c r="Y9" s="141">
        <f t="shared" si="12"/>
        <v>784.51</v>
      </c>
      <c r="Z9" s="141">
        <f t="shared" si="13"/>
        <v>787.51</v>
      </c>
      <c r="AA9" s="142">
        <f t="shared" si="14"/>
        <v>790.51</v>
      </c>
      <c r="AB9" s="128">
        <v>51</v>
      </c>
      <c r="AC9" s="69"/>
    </row>
    <row r="10" spans="1:30" ht="22.5" customHeight="1" thickBot="1">
      <c r="A10" s="22"/>
      <c r="B10" s="87" t="s">
        <v>133</v>
      </c>
      <c r="C10" s="137"/>
      <c r="D10" s="246" t="s">
        <v>149</v>
      </c>
      <c r="E10" s="247"/>
      <c r="F10" s="247"/>
      <c r="G10" s="248"/>
      <c r="H10" s="244"/>
      <c r="I10" s="244"/>
      <c r="J10" s="245"/>
      <c r="K10" s="22"/>
      <c r="L10" s="83" t="s">
        <v>93</v>
      </c>
      <c r="M10" s="139">
        <f>$M$6+AB10/100</f>
        <v>501.68</v>
      </c>
      <c r="N10" s="139">
        <f>$N$6+AB10/100</f>
        <v>701.68</v>
      </c>
      <c r="O10" s="139">
        <f>$O$6+AB10/100</f>
        <v>601.67999999999995</v>
      </c>
      <c r="P10" s="139">
        <f>$P$6+AB10/100</f>
        <v>705.68</v>
      </c>
      <c r="Q10" s="139">
        <f>$Q$6+AB10/100</f>
        <v>710.68</v>
      </c>
      <c r="R10" s="139">
        <f>$R$6+AB10/100</f>
        <v>720.68</v>
      </c>
      <c r="S10" s="139">
        <f>$S$6+AB10/100</f>
        <v>730.68</v>
      </c>
      <c r="T10" s="139">
        <f>$T$6+AB10/100</f>
        <v>740.68</v>
      </c>
      <c r="U10" s="139">
        <f>$U$6+AB10/100</f>
        <v>750.68</v>
      </c>
      <c r="V10" s="139">
        <f>$V$6+AB10/100</f>
        <v>760.68</v>
      </c>
      <c r="W10" s="139">
        <f>$W$6+AB10/100</f>
        <v>670.68</v>
      </c>
      <c r="X10" s="139">
        <f>$X$6+AB10/100</f>
        <v>780.68</v>
      </c>
      <c r="Y10" s="139">
        <f>$Y$6+AB10/100</f>
        <v>784.68</v>
      </c>
      <c r="Z10" s="139">
        <f>$Z$6+AB10/100</f>
        <v>787.68</v>
      </c>
      <c r="AA10" s="140">
        <f>$AA$6+AB10/100</f>
        <v>790.68</v>
      </c>
      <c r="AB10" s="128">
        <v>68</v>
      </c>
      <c r="AC10" s="69"/>
    </row>
    <row r="11" spans="1:30" ht="30.75" customHeight="1" thickBot="1">
      <c r="B11" s="89" t="s">
        <v>105</v>
      </c>
      <c r="C11" s="211"/>
      <c r="D11" s="212"/>
      <c r="E11" s="209" t="s">
        <v>106</v>
      </c>
      <c r="F11" s="210"/>
      <c r="G11" s="211"/>
      <c r="H11" s="211"/>
      <c r="I11" s="211"/>
      <c r="J11" s="212"/>
      <c r="K11" s="22"/>
      <c r="L11" s="112" t="s">
        <v>71</v>
      </c>
      <c r="M11" s="141">
        <f>$M$6+AB11/100</f>
        <v>501.02</v>
      </c>
      <c r="N11" s="141">
        <f>$N$6+AB11/100</f>
        <v>701.02</v>
      </c>
      <c r="O11" s="141">
        <f>$O$6+AB11/100</f>
        <v>601.02</v>
      </c>
      <c r="P11" s="141">
        <f>$P$6+AB11/100</f>
        <v>705.02</v>
      </c>
      <c r="Q11" s="141">
        <f>$Q$6+AB11/100</f>
        <v>710.02</v>
      </c>
      <c r="R11" s="141">
        <f>$R$6+AB11/100</f>
        <v>720.02</v>
      </c>
      <c r="S11" s="141">
        <f>$S$6+AB11/100</f>
        <v>730.02</v>
      </c>
      <c r="T11" s="141">
        <f>$T$6+AB11/100</f>
        <v>740.02</v>
      </c>
      <c r="U11" s="141">
        <f>$U$6+AB11/100</f>
        <v>750.02</v>
      </c>
      <c r="V11" s="141">
        <f>$V$6+AB11/100</f>
        <v>760.02</v>
      </c>
      <c r="W11" s="141">
        <f>$W$6+AB11/100</f>
        <v>670.02</v>
      </c>
      <c r="X11" s="141">
        <f>$X$6+AB11/100</f>
        <v>780.02</v>
      </c>
      <c r="Y11" s="141">
        <f>$Y$6+AB11/100</f>
        <v>784.02</v>
      </c>
      <c r="Z11" s="141">
        <f>$Z$6+AB11/100</f>
        <v>787.02</v>
      </c>
      <c r="AA11" s="142">
        <f>$AA$6+AB11/100</f>
        <v>790.02</v>
      </c>
      <c r="AB11" s="128">
        <v>2</v>
      </c>
      <c r="AC11" s="69"/>
    </row>
    <row r="12" spans="1:30" ht="15" customHeight="1" thickBot="1">
      <c r="A12" s="22"/>
      <c r="B12" s="203" t="s">
        <v>68</v>
      </c>
      <c r="C12" s="204"/>
      <c r="D12" s="204"/>
      <c r="E12" s="204"/>
      <c r="F12" s="204"/>
      <c r="G12" s="204"/>
      <c r="H12" s="205"/>
      <c r="I12" s="213" t="s">
        <v>67</v>
      </c>
      <c r="J12" s="214"/>
      <c r="K12" s="22"/>
      <c r="L12" s="83" t="s">
        <v>72</v>
      </c>
      <c r="M12" s="139">
        <f>$M$6+AB12/100</f>
        <v>501.52</v>
      </c>
      <c r="N12" s="139">
        <f>$N$6+AB12/100</f>
        <v>701.52</v>
      </c>
      <c r="O12" s="139">
        <f>$O$6+AB12/100</f>
        <v>601.52</v>
      </c>
      <c r="P12" s="139">
        <f>$P$6+AB12/100</f>
        <v>705.52</v>
      </c>
      <c r="Q12" s="139">
        <f>$Q$6+AB12/100</f>
        <v>710.52</v>
      </c>
      <c r="R12" s="139">
        <f>$R$6+AB12/100</f>
        <v>720.52</v>
      </c>
      <c r="S12" s="139">
        <f>$S$6+AB12/100</f>
        <v>730.52</v>
      </c>
      <c r="T12" s="139">
        <f>$T$6+AB12/100</f>
        <v>740.52</v>
      </c>
      <c r="U12" s="139">
        <f>$U$6+AB12/100</f>
        <v>750.52</v>
      </c>
      <c r="V12" s="139">
        <f>$V$6+AB12/100</f>
        <v>760.52</v>
      </c>
      <c r="W12" s="139">
        <f>$W$6+AB12/100</f>
        <v>670.52</v>
      </c>
      <c r="X12" s="139">
        <f>$X$6+AB12/100</f>
        <v>780.52</v>
      </c>
      <c r="Y12" s="139">
        <f>$Y$6+AB12/100</f>
        <v>784.52</v>
      </c>
      <c r="Z12" s="139">
        <f>$Z$6+AB12/100</f>
        <v>787.52</v>
      </c>
      <c r="AA12" s="140">
        <f>$AA$6+AB12/100</f>
        <v>790.52</v>
      </c>
      <c r="AB12" s="128">
        <v>52</v>
      </c>
      <c r="AC12" s="69"/>
      <c r="AD12" s="21" t="s">
        <v>150</v>
      </c>
    </row>
    <row r="13" spans="1:30" ht="15" customHeight="1" thickBot="1">
      <c r="A13" s="22"/>
      <c r="B13" s="206" t="s">
        <v>32</v>
      </c>
      <c r="C13" s="207"/>
      <c r="D13" s="207"/>
      <c r="E13" s="207"/>
      <c r="F13" s="207"/>
      <c r="G13" s="208"/>
      <c r="H13" s="1" t="s">
        <v>10</v>
      </c>
      <c r="I13" s="215"/>
      <c r="J13" s="216"/>
      <c r="K13" s="22"/>
      <c r="L13" s="112" t="s">
        <v>73</v>
      </c>
      <c r="M13" s="141">
        <f>$M$6+AB13/100</f>
        <v>501.53</v>
      </c>
      <c r="N13" s="141">
        <f>$N$6+AB13/100</f>
        <v>701.53</v>
      </c>
      <c r="O13" s="141">
        <f>$O$6+AB13/100</f>
        <v>601.53</v>
      </c>
      <c r="P13" s="141">
        <f>$P$6+AB13/100</f>
        <v>705.53</v>
      </c>
      <c r="Q13" s="141">
        <f>$Q$6+AB13/100</f>
        <v>710.53</v>
      </c>
      <c r="R13" s="141">
        <f>$R$6+AB13/100</f>
        <v>720.53</v>
      </c>
      <c r="S13" s="141">
        <f>$S$6+AB13/100</f>
        <v>730.53</v>
      </c>
      <c r="T13" s="141">
        <f>$T$6+AB13/100</f>
        <v>740.53</v>
      </c>
      <c r="U13" s="141">
        <f>$U$6+AB13/100</f>
        <v>750.53</v>
      </c>
      <c r="V13" s="141">
        <f>$V$6+AB13/100</f>
        <v>760.53</v>
      </c>
      <c r="W13" s="141">
        <f>$W$6+AB13/100</f>
        <v>670.53</v>
      </c>
      <c r="X13" s="141">
        <f>$X$6+AB13/100</f>
        <v>780.53</v>
      </c>
      <c r="Y13" s="141">
        <f>$Y$6+AB13/100</f>
        <v>784.53</v>
      </c>
      <c r="Z13" s="141">
        <f>$Z$6+AB13/100</f>
        <v>787.53</v>
      </c>
      <c r="AA13" s="142">
        <f>$AA$6+AB13/100</f>
        <v>790.53</v>
      </c>
      <c r="AB13" s="128">
        <v>53</v>
      </c>
      <c r="AC13" s="69"/>
      <c r="AD13" s="21" t="s">
        <v>134</v>
      </c>
    </row>
    <row r="14" spans="1:30" ht="15" customHeight="1" thickBot="1">
      <c r="A14" s="22"/>
      <c r="B14" s="220" t="s">
        <v>0</v>
      </c>
      <c r="C14" s="2" t="s">
        <v>61</v>
      </c>
      <c r="D14" s="222" t="s">
        <v>3</v>
      </c>
      <c r="E14" s="3" t="s">
        <v>9</v>
      </c>
      <c r="F14" s="3" t="s">
        <v>20</v>
      </c>
      <c r="G14" s="224" t="s">
        <v>5</v>
      </c>
      <c r="H14" s="4" t="s">
        <v>11</v>
      </c>
      <c r="I14" s="217"/>
      <c r="J14" s="218"/>
      <c r="K14" s="22"/>
      <c r="L14" s="83" t="s">
        <v>123</v>
      </c>
      <c r="M14" s="139">
        <f>$M$6+AB14/100</f>
        <v>501.69</v>
      </c>
      <c r="N14" s="139">
        <f>$N$6+AB14/100</f>
        <v>701.69</v>
      </c>
      <c r="O14" s="139">
        <f>$O$6+AB14/100</f>
        <v>601.69000000000005</v>
      </c>
      <c r="P14" s="139">
        <f>$P$6+AB14/100</f>
        <v>705.69</v>
      </c>
      <c r="Q14" s="139">
        <f>$Q$6+AB14/100</f>
        <v>710.69</v>
      </c>
      <c r="R14" s="139">
        <f>$R$6+AB14/100</f>
        <v>720.69</v>
      </c>
      <c r="S14" s="139">
        <f>$S$6+AB14/100</f>
        <v>730.69</v>
      </c>
      <c r="T14" s="139">
        <f>$T$6+AB14/100</f>
        <v>740.69</v>
      </c>
      <c r="U14" s="139">
        <f>$U$6+AB14/100</f>
        <v>750.69</v>
      </c>
      <c r="V14" s="139">
        <f>$V$6+AB14/100</f>
        <v>760.69</v>
      </c>
      <c r="W14" s="139">
        <f>$W$6+AB14/100</f>
        <v>670.69</v>
      </c>
      <c r="X14" s="139">
        <f>$X$6+AB14/100</f>
        <v>780.69</v>
      </c>
      <c r="Y14" s="139">
        <f>$Y$6+AB14/100</f>
        <v>784.69</v>
      </c>
      <c r="Z14" s="139">
        <f>$Z$6+AB14/100</f>
        <v>787.69</v>
      </c>
      <c r="AA14" s="140">
        <f>$AA$6+AB14/100</f>
        <v>790.69</v>
      </c>
      <c r="AB14" s="128">
        <v>69</v>
      </c>
      <c r="AC14" s="69"/>
      <c r="AD14" s="21" t="s">
        <v>135</v>
      </c>
    </row>
    <row r="15" spans="1:30" ht="15" customHeight="1" thickBot="1">
      <c r="A15" s="22"/>
      <c r="B15" s="221"/>
      <c r="C15" s="5" t="s">
        <v>66</v>
      </c>
      <c r="D15" s="223"/>
      <c r="E15" s="25">
        <f>ROUND(F6*0.6,3)</f>
        <v>0.435</v>
      </c>
      <c r="F15" s="6" t="s">
        <v>65</v>
      </c>
      <c r="G15" s="225"/>
      <c r="H15" s="7" t="s">
        <v>12</v>
      </c>
      <c r="I15" s="36" t="s">
        <v>8</v>
      </c>
      <c r="J15" s="37" t="s">
        <v>7</v>
      </c>
      <c r="K15" s="20"/>
      <c r="L15" s="112" t="s">
        <v>74</v>
      </c>
      <c r="M15" s="141">
        <f t="shared" ref="M15:M46" si="15">$M$6+AB15/100</f>
        <v>501.03</v>
      </c>
      <c r="N15" s="141">
        <f t="shared" ref="N15:N46" si="16">$N$6+AB15/100</f>
        <v>701.03</v>
      </c>
      <c r="O15" s="141">
        <f t="shared" ref="O15:O46" si="17">$O$6+AB15/100</f>
        <v>601.03</v>
      </c>
      <c r="P15" s="141">
        <f t="shared" ref="P15:P46" si="18">$P$6+AB15/100</f>
        <v>705.03</v>
      </c>
      <c r="Q15" s="141">
        <f t="shared" ref="Q15:Q46" si="19">$Q$6+AB15/100</f>
        <v>710.03</v>
      </c>
      <c r="R15" s="141">
        <f t="shared" ref="R15:R46" si="20">$R$6+AB15/100</f>
        <v>720.03</v>
      </c>
      <c r="S15" s="141">
        <f t="shared" ref="S15:S46" si="21">$S$6+AB15/100</f>
        <v>730.03</v>
      </c>
      <c r="T15" s="141">
        <f t="shared" ref="T15:T46" si="22">$T$6+AB15/100</f>
        <v>740.03</v>
      </c>
      <c r="U15" s="141">
        <f t="shared" ref="U15:U27" si="23">$U$6+AB15/100</f>
        <v>750.03</v>
      </c>
      <c r="V15" s="141">
        <f t="shared" ref="V15:V27" si="24">$V$6+AB15/100</f>
        <v>760.03</v>
      </c>
      <c r="W15" s="141">
        <f t="shared" ref="W15:W27" si="25">$W$6+AB15/100</f>
        <v>670.03</v>
      </c>
      <c r="X15" s="141">
        <f t="shared" ref="X15:X27" si="26">$X$6+AB15/100</f>
        <v>780.03</v>
      </c>
      <c r="Y15" s="141">
        <f t="shared" ref="Y15:Y27" si="27">$Y$6+AB15/100</f>
        <v>784.03</v>
      </c>
      <c r="Z15" s="141">
        <f t="shared" ref="Z15:Z27" si="28">$Z$6+AB15/100</f>
        <v>787.03</v>
      </c>
      <c r="AA15" s="142">
        <f t="shared" ref="AA15:AA27" si="29">$AA$6+AB15/100</f>
        <v>790.03</v>
      </c>
      <c r="AB15" s="128">
        <v>3</v>
      </c>
      <c r="AC15" s="69"/>
      <c r="AD15" s="21" t="s">
        <v>136</v>
      </c>
    </row>
    <row r="16" spans="1:30" ht="15" customHeight="1" thickBot="1">
      <c r="A16" s="20"/>
      <c r="B16" s="53"/>
      <c r="C16" s="54"/>
      <c r="D16" s="90"/>
      <c r="E16" s="34">
        <f t="shared" ref="E16:E21" si="30">ROUND(D16*$E$15,2)</f>
        <v>0</v>
      </c>
      <c r="F16" s="48"/>
      <c r="G16" s="35">
        <f t="shared" ref="G16:G20" si="31">+E16+F16</f>
        <v>0</v>
      </c>
      <c r="H16" s="132" t="e">
        <f t="shared" ref="H16:H21" si="32">VLOOKUP($H$8,$L$8:$AA$46,16,)</f>
        <v>#N/A</v>
      </c>
      <c r="I16" s="32"/>
      <c r="J16" s="33"/>
      <c r="K16" s="20"/>
      <c r="L16" s="83" t="s">
        <v>75</v>
      </c>
      <c r="M16" s="139">
        <f t="shared" si="15"/>
        <v>501.54</v>
      </c>
      <c r="N16" s="139">
        <f t="shared" si="16"/>
        <v>701.54</v>
      </c>
      <c r="O16" s="139">
        <f t="shared" si="17"/>
        <v>601.54</v>
      </c>
      <c r="P16" s="139">
        <f t="shared" si="18"/>
        <v>705.54</v>
      </c>
      <c r="Q16" s="139">
        <f t="shared" si="19"/>
        <v>710.54</v>
      </c>
      <c r="R16" s="139">
        <f t="shared" si="20"/>
        <v>720.54</v>
      </c>
      <c r="S16" s="139">
        <f t="shared" si="21"/>
        <v>730.54</v>
      </c>
      <c r="T16" s="139">
        <f t="shared" si="22"/>
        <v>740.54</v>
      </c>
      <c r="U16" s="139">
        <f t="shared" si="23"/>
        <v>750.54</v>
      </c>
      <c r="V16" s="139">
        <f t="shared" si="24"/>
        <v>760.54</v>
      </c>
      <c r="W16" s="139">
        <f t="shared" si="25"/>
        <v>670.54</v>
      </c>
      <c r="X16" s="139">
        <f t="shared" si="26"/>
        <v>780.54</v>
      </c>
      <c r="Y16" s="139">
        <f t="shared" si="27"/>
        <v>784.54</v>
      </c>
      <c r="Z16" s="139">
        <f t="shared" si="28"/>
        <v>787.54</v>
      </c>
      <c r="AA16" s="140">
        <f t="shared" si="29"/>
        <v>790.54</v>
      </c>
      <c r="AB16" s="128">
        <v>54</v>
      </c>
      <c r="AC16" s="69"/>
      <c r="AD16" s="21" t="s">
        <v>137</v>
      </c>
    </row>
    <row r="17" spans="1:30" ht="15" customHeight="1" thickBot="1">
      <c r="A17" s="20"/>
      <c r="B17" s="53"/>
      <c r="C17" s="54"/>
      <c r="D17" s="90"/>
      <c r="E17" s="34">
        <f t="shared" si="30"/>
        <v>0</v>
      </c>
      <c r="F17" s="48"/>
      <c r="G17" s="35">
        <f t="shared" si="31"/>
        <v>0</v>
      </c>
      <c r="H17" s="132" t="e">
        <f t="shared" si="32"/>
        <v>#N/A</v>
      </c>
      <c r="I17" s="32"/>
      <c r="J17" s="33"/>
      <c r="K17" s="20"/>
      <c r="L17" s="112" t="s">
        <v>76</v>
      </c>
      <c r="M17" s="141">
        <f t="shared" si="15"/>
        <v>501.04</v>
      </c>
      <c r="N17" s="141">
        <f t="shared" si="16"/>
        <v>701.04</v>
      </c>
      <c r="O17" s="141">
        <f t="shared" si="17"/>
        <v>601.04</v>
      </c>
      <c r="P17" s="141">
        <f t="shared" si="18"/>
        <v>705.04</v>
      </c>
      <c r="Q17" s="141">
        <f t="shared" si="19"/>
        <v>710.04</v>
      </c>
      <c r="R17" s="141">
        <f t="shared" si="20"/>
        <v>720.04</v>
      </c>
      <c r="S17" s="141">
        <f t="shared" si="21"/>
        <v>730.04</v>
      </c>
      <c r="T17" s="141">
        <f t="shared" si="22"/>
        <v>740.04</v>
      </c>
      <c r="U17" s="141">
        <f t="shared" si="23"/>
        <v>750.04</v>
      </c>
      <c r="V17" s="141">
        <f t="shared" si="24"/>
        <v>760.04</v>
      </c>
      <c r="W17" s="141">
        <f t="shared" si="25"/>
        <v>670.04</v>
      </c>
      <c r="X17" s="141">
        <f t="shared" si="26"/>
        <v>780.04</v>
      </c>
      <c r="Y17" s="141">
        <f t="shared" si="27"/>
        <v>784.04</v>
      </c>
      <c r="Z17" s="141">
        <f t="shared" si="28"/>
        <v>787.04</v>
      </c>
      <c r="AA17" s="142">
        <f t="shared" si="29"/>
        <v>790.04</v>
      </c>
      <c r="AB17" s="128">
        <v>4</v>
      </c>
      <c r="AC17" s="69"/>
      <c r="AD17" s="21" t="s">
        <v>138</v>
      </c>
    </row>
    <row r="18" spans="1:30" ht="15" customHeight="1" thickBot="1">
      <c r="A18" s="20"/>
      <c r="B18" s="53"/>
      <c r="C18" s="54"/>
      <c r="D18" s="90"/>
      <c r="E18" s="34">
        <f t="shared" si="30"/>
        <v>0</v>
      </c>
      <c r="F18" s="48"/>
      <c r="G18" s="35">
        <f t="shared" si="31"/>
        <v>0</v>
      </c>
      <c r="H18" s="132" t="e">
        <f t="shared" si="32"/>
        <v>#N/A</v>
      </c>
      <c r="I18" s="32"/>
      <c r="J18" s="33"/>
      <c r="K18" s="20"/>
      <c r="L18" s="83" t="s">
        <v>77</v>
      </c>
      <c r="M18" s="139">
        <f t="shared" si="15"/>
        <v>501.05</v>
      </c>
      <c r="N18" s="139">
        <f t="shared" si="16"/>
        <v>701.05</v>
      </c>
      <c r="O18" s="139">
        <f t="shared" si="17"/>
        <v>601.04999999999995</v>
      </c>
      <c r="P18" s="139">
        <f t="shared" si="18"/>
        <v>705.05</v>
      </c>
      <c r="Q18" s="139">
        <f t="shared" si="19"/>
        <v>710.05</v>
      </c>
      <c r="R18" s="139">
        <f t="shared" si="20"/>
        <v>720.05</v>
      </c>
      <c r="S18" s="139">
        <f t="shared" si="21"/>
        <v>730.05</v>
      </c>
      <c r="T18" s="139">
        <f t="shared" si="22"/>
        <v>740.05</v>
      </c>
      <c r="U18" s="139">
        <f t="shared" si="23"/>
        <v>750.05</v>
      </c>
      <c r="V18" s="139">
        <f t="shared" si="24"/>
        <v>760.05</v>
      </c>
      <c r="W18" s="139">
        <f t="shared" si="25"/>
        <v>670.05</v>
      </c>
      <c r="X18" s="139">
        <f t="shared" si="26"/>
        <v>780.05</v>
      </c>
      <c r="Y18" s="139">
        <f t="shared" si="27"/>
        <v>784.05</v>
      </c>
      <c r="Z18" s="139">
        <f t="shared" si="28"/>
        <v>787.05</v>
      </c>
      <c r="AA18" s="140">
        <f t="shared" si="29"/>
        <v>790.05</v>
      </c>
      <c r="AB18" s="128">
        <v>5</v>
      </c>
      <c r="AC18" s="69"/>
      <c r="AD18" s="21" t="s">
        <v>139</v>
      </c>
    </row>
    <row r="19" spans="1:30" ht="15" customHeight="1" thickBot="1">
      <c r="A19" s="20"/>
      <c r="B19" s="53"/>
      <c r="C19" s="54"/>
      <c r="D19" s="90"/>
      <c r="E19" s="34">
        <f t="shared" si="30"/>
        <v>0</v>
      </c>
      <c r="F19" s="48"/>
      <c r="G19" s="35">
        <f t="shared" si="31"/>
        <v>0</v>
      </c>
      <c r="H19" s="132" t="e">
        <f t="shared" si="32"/>
        <v>#N/A</v>
      </c>
      <c r="I19" s="32"/>
      <c r="J19" s="33"/>
      <c r="K19" s="20"/>
      <c r="L19" s="112" t="s">
        <v>78</v>
      </c>
      <c r="M19" s="141">
        <f t="shared" si="15"/>
        <v>501.06</v>
      </c>
      <c r="N19" s="141">
        <f t="shared" si="16"/>
        <v>701.06</v>
      </c>
      <c r="O19" s="141">
        <f t="shared" si="17"/>
        <v>601.05999999999995</v>
      </c>
      <c r="P19" s="141">
        <f t="shared" si="18"/>
        <v>705.06</v>
      </c>
      <c r="Q19" s="141">
        <f t="shared" si="19"/>
        <v>710.06</v>
      </c>
      <c r="R19" s="141">
        <f t="shared" si="20"/>
        <v>720.06</v>
      </c>
      <c r="S19" s="141">
        <f t="shared" si="21"/>
        <v>730.06</v>
      </c>
      <c r="T19" s="141">
        <f t="shared" si="22"/>
        <v>740.06</v>
      </c>
      <c r="U19" s="141">
        <f t="shared" si="23"/>
        <v>750.06</v>
      </c>
      <c r="V19" s="141">
        <f t="shared" si="24"/>
        <v>760.06</v>
      </c>
      <c r="W19" s="141">
        <f t="shared" si="25"/>
        <v>670.06</v>
      </c>
      <c r="X19" s="141">
        <f t="shared" si="26"/>
        <v>780.06</v>
      </c>
      <c r="Y19" s="141">
        <f t="shared" si="27"/>
        <v>784.06</v>
      </c>
      <c r="Z19" s="141">
        <f t="shared" si="28"/>
        <v>787.06</v>
      </c>
      <c r="AA19" s="142">
        <f t="shared" si="29"/>
        <v>790.06</v>
      </c>
      <c r="AB19" s="128">
        <v>6</v>
      </c>
      <c r="AC19" s="69"/>
      <c r="AD19" s="21" t="s">
        <v>140</v>
      </c>
    </row>
    <row r="20" spans="1:30" ht="15" customHeight="1" thickBot="1">
      <c r="A20" s="20"/>
      <c r="B20" s="53"/>
      <c r="C20" s="54"/>
      <c r="D20" s="90"/>
      <c r="E20" s="34">
        <f t="shared" si="30"/>
        <v>0</v>
      </c>
      <c r="F20" s="48"/>
      <c r="G20" s="35">
        <f t="shared" si="31"/>
        <v>0</v>
      </c>
      <c r="H20" s="132" t="e">
        <f t="shared" si="32"/>
        <v>#N/A</v>
      </c>
      <c r="I20" s="32"/>
      <c r="J20" s="33"/>
      <c r="K20" s="20"/>
      <c r="L20" s="83" t="s">
        <v>80</v>
      </c>
      <c r="M20" s="139">
        <f t="shared" si="15"/>
        <v>501.07</v>
      </c>
      <c r="N20" s="139">
        <f t="shared" si="16"/>
        <v>701.07</v>
      </c>
      <c r="O20" s="139">
        <f t="shared" si="17"/>
        <v>601.07000000000005</v>
      </c>
      <c r="P20" s="139">
        <f t="shared" si="18"/>
        <v>705.07</v>
      </c>
      <c r="Q20" s="139">
        <f t="shared" si="19"/>
        <v>710.07</v>
      </c>
      <c r="R20" s="139">
        <f t="shared" si="20"/>
        <v>720.07</v>
      </c>
      <c r="S20" s="139">
        <f t="shared" si="21"/>
        <v>730.07</v>
      </c>
      <c r="T20" s="139">
        <f t="shared" si="22"/>
        <v>740.07</v>
      </c>
      <c r="U20" s="139">
        <f t="shared" si="23"/>
        <v>750.07</v>
      </c>
      <c r="V20" s="139">
        <f t="shared" si="24"/>
        <v>760.07</v>
      </c>
      <c r="W20" s="139">
        <f t="shared" si="25"/>
        <v>670.07</v>
      </c>
      <c r="X20" s="139">
        <f t="shared" si="26"/>
        <v>780.07</v>
      </c>
      <c r="Y20" s="139">
        <f t="shared" si="27"/>
        <v>784.07</v>
      </c>
      <c r="Z20" s="139">
        <f t="shared" si="28"/>
        <v>787.07</v>
      </c>
      <c r="AA20" s="140">
        <f t="shared" si="29"/>
        <v>790.07</v>
      </c>
      <c r="AB20" s="128">
        <v>7</v>
      </c>
      <c r="AC20" s="69"/>
      <c r="AD20" s="21" t="s">
        <v>141</v>
      </c>
    </row>
    <row r="21" spans="1:30" ht="15" customHeight="1" thickBot="1">
      <c r="A21" s="20"/>
      <c r="B21" s="53"/>
      <c r="C21" s="121"/>
      <c r="D21" s="122"/>
      <c r="E21" s="34">
        <f t="shared" si="30"/>
        <v>0</v>
      </c>
      <c r="F21" s="48"/>
      <c r="G21" s="123">
        <f>+E21+F21</f>
        <v>0</v>
      </c>
      <c r="H21" s="132" t="e">
        <f t="shared" si="32"/>
        <v>#N/A</v>
      </c>
      <c r="I21" s="32"/>
      <c r="J21" s="33"/>
      <c r="K21" s="20"/>
      <c r="L21" s="112" t="s">
        <v>81</v>
      </c>
      <c r="M21" s="141">
        <f t="shared" si="15"/>
        <v>501.08</v>
      </c>
      <c r="N21" s="141">
        <f t="shared" si="16"/>
        <v>701.08</v>
      </c>
      <c r="O21" s="141">
        <f t="shared" si="17"/>
        <v>601.08000000000004</v>
      </c>
      <c r="P21" s="141">
        <f t="shared" si="18"/>
        <v>705.08</v>
      </c>
      <c r="Q21" s="141">
        <f t="shared" si="19"/>
        <v>710.08</v>
      </c>
      <c r="R21" s="141">
        <f t="shared" si="20"/>
        <v>720.08</v>
      </c>
      <c r="S21" s="141">
        <f t="shared" si="21"/>
        <v>730.08</v>
      </c>
      <c r="T21" s="141">
        <f t="shared" si="22"/>
        <v>740.08</v>
      </c>
      <c r="U21" s="141">
        <f t="shared" si="23"/>
        <v>750.08</v>
      </c>
      <c r="V21" s="141">
        <f t="shared" si="24"/>
        <v>760.08</v>
      </c>
      <c r="W21" s="141">
        <f t="shared" si="25"/>
        <v>670.08</v>
      </c>
      <c r="X21" s="141">
        <f t="shared" si="26"/>
        <v>780.08</v>
      </c>
      <c r="Y21" s="141">
        <f t="shared" si="27"/>
        <v>784.08</v>
      </c>
      <c r="Z21" s="141">
        <f t="shared" si="28"/>
        <v>787.08</v>
      </c>
      <c r="AA21" s="142">
        <f t="shared" si="29"/>
        <v>790.08</v>
      </c>
      <c r="AB21" s="128">
        <v>8</v>
      </c>
      <c r="AC21" s="69"/>
      <c r="AD21" s="21" t="s">
        <v>142</v>
      </c>
    </row>
    <row r="22" spans="1:30" ht="15" customHeight="1" thickBot="1">
      <c r="B22" s="161"/>
      <c r="C22" s="162"/>
      <c r="D22" s="163"/>
      <c r="E22" s="124"/>
      <c r="F22" s="125" t="s">
        <v>118</v>
      </c>
      <c r="G22" s="138">
        <f>SUM(G16:G21)</f>
        <v>0</v>
      </c>
      <c r="H22" s="161"/>
      <c r="I22" s="162"/>
      <c r="J22" s="163"/>
      <c r="K22" s="20"/>
      <c r="L22" s="83" t="s">
        <v>103</v>
      </c>
      <c r="M22" s="139">
        <f t="shared" si="15"/>
        <v>501.55</v>
      </c>
      <c r="N22" s="139">
        <f t="shared" si="16"/>
        <v>701.55</v>
      </c>
      <c r="O22" s="139">
        <f t="shared" si="17"/>
        <v>601.54999999999995</v>
      </c>
      <c r="P22" s="139">
        <f t="shared" si="18"/>
        <v>705.55</v>
      </c>
      <c r="Q22" s="139">
        <f t="shared" si="19"/>
        <v>710.55</v>
      </c>
      <c r="R22" s="139">
        <f t="shared" si="20"/>
        <v>720.55</v>
      </c>
      <c r="S22" s="139">
        <f t="shared" si="21"/>
        <v>730.55</v>
      </c>
      <c r="T22" s="139">
        <f t="shared" si="22"/>
        <v>740.55</v>
      </c>
      <c r="U22" s="139">
        <f t="shared" si="23"/>
        <v>750.55</v>
      </c>
      <c r="V22" s="139">
        <f t="shared" si="24"/>
        <v>760.55</v>
      </c>
      <c r="W22" s="139">
        <f t="shared" si="25"/>
        <v>670.55</v>
      </c>
      <c r="X22" s="139">
        <f t="shared" si="26"/>
        <v>780.55</v>
      </c>
      <c r="Y22" s="139">
        <f t="shared" si="27"/>
        <v>784.55</v>
      </c>
      <c r="Z22" s="139">
        <f t="shared" si="28"/>
        <v>787.55</v>
      </c>
      <c r="AA22" s="140">
        <f t="shared" si="29"/>
        <v>790.55</v>
      </c>
      <c r="AB22" s="128">
        <v>55</v>
      </c>
      <c r="AC22" s="69"/>
      <c r="AD22" s="21" t="s">
        <v>143</v>
      </c>
    </row>
    <row r="23" spans="1:30" ht="15" customHeight="1" thickBot="1">
      <c r="A23" s="20"/>
      <c r="B23" s="28" t="s">
        <v>0</v>
      </c>
      <c r="C23" s="157" t="s">
        <v>62</v>
      </c>
      <c r="D23" s="158"/>
      <c r="E23" s="159"/>
      <c r="F23" s="160"/>
      <c r="G23" s="8" t="s">
        <v>5</v>
      </c>
      <c r="H23" s="30" t="s">
        <v>1</v>
      </c>
      <c r="I23" s="38" t="s">
        <v>8</v>
      </c>
      <c r="J23" s="39" t="s">
        <v>7</v>
      </c>
      <c r="K23" s="20"/>
      <c r="L23" s="112" t="s">
        <v>82</v>
      </c>
      <c r="M23" s="141">
        <f t="shared" si="15"/>
        <v>501.09</v>
      </c>
      <c r="N23" s="141">
        <f t="shared" si="16"/>
        <v>701.09</v>
      </c>
      <c r="O23" s="141">
        <f t="shared" si="17"/>
        <v>601.09</v>
      </c>
      <c r="P23" s="141">
        <f t="shared" si="18"/>
        <v>705.09</v>
      </c>
      <c r="Q23" s="141">
        <f t="shared" si="19"/>
        <v>710.09</v>
      </c>
      <c r="R23" s="141">
        <f t="shared" si="20"/>
        <v>720.09</v>
      </c>
      <c r="S23" s="141">
        <f t="shared" si="21"/>
        <v>730.09</v>
      </c>
      <c r="T23" s="141">
        <f t="shared" si="22"/>
        <v>740.09</v>
      </c>
      <c r="U23" s="141">
        <f t="shared" si="23"/>
        <v>750.09</v>
      </c>
      <c r="V23" s="141">
        <f t="shared" si="24"/>
        <v>760.09</v>
      </c>
      <c r="W23" s="141">
        <f t="shared" si="25"/>
        <v>670.09</v>
      </c>
      <c r="X23" s="141">
        <f t="shared" si="26"/>
        <v>780.09</v>
      </c>
      <c r="Y23" s="141">
        <f t="shared" si="27"/>
        <v>784.09</v>
      </c>
      <c r="Z23" s="141">
        <f t="shared" si="28"/>
        <v>787.09</v>
      </c>
      <c r="AA23" s="142">
        <f t="shared" si="29"/>
        <v>790.09</v>
      </c>
      <c r="AB23" s="128">
        <v>9</v>
      </c>
      <c r="AC23" s="69"/>
      <c r="AD23" s="21" t="s">
        <v>144</v>
      </c>
    </row>
    <row r="24" spans="1:30" ht="15" customHeight="1" thickBot="1">
      <c r="A24" s="20"/>
      <c r="B24" s="53"/>
      <c r="C24" s="164"/>
      <c r="D24" s="165"/>
      <c r="E24" s="165"/>
      <c r="F24" s="166"/>
      <c r="G24" s="49"/>
      <c r="H24" s="133" t="e">
        <f>VLOOKUP($H$8,$L$8:$AA$46,6,FALSE)</f>
        <v>#N/A</v>
      </c>
      <c r="I24" s="32"/>
      <c r="J24" s="33"/>
      <c r="K24" s="20"/>
      <c r="L24" s="83" t="s">
        <v>104</v>
      </c>
      <c r="M24" s="139">
        <f t="shared" si="15"/>
        <v>501.1</v>
      </c>
      <c r="N24" s="139">
        <f t="shared" si="16"/>
        <v>701.1</v>
      </c>
      <c r="O24" s="139">
        <f t="shared" si="17"/>
        <v>601.1</v>
      </c>
      <c r="P24" s="139">
        <f t="shared" si="18"/>
        <v>705.1</v>
      </c>
      <c r="Q24" s="139">
        <f t="shared" si="19"/>
        <v>710.1</v>
      </c>
      <c r="R24" s="139">
        <f t="shared" si="20"/>
        <v>720.1</v>
      </c>
      <c r="S24" s="139">
        <f t="shared" si="21"/>
        <v>730.1</v>
      </c>
      <c r="T24" s="139">
        <f t="shared" si="22"/>
        <v>740.1</v>
      </c>
      <c r="U24" s="139">
        <f t="shared" si="23"/>
        <v>750.1</v>
      </c>
      <c r="V24" s="139">
        <f t="shared" si="24"/>
        <v>760.1</v>
      </c>
      <c r="W24" s="139">
        <f t="shared" si="25"/>
        <v>670.1</v>
      </c>
      <c r="X24" s="139">
        <f t="shared" si="26"/>
        <v>780.1</v>
      </c>
      <c r="Y24" s="139">
        <f t="shared" si="27"/>
        <v>784.1</v>
      </c>
      <c r="Z24" s="139">
        <f t="shared" si="28"/>
        <v>787.1</v>
      </c>
      <c r="AA24" s="140">
        <f t="shared" si="29"/>
        <v>790.1</v>
      </c>
      <c r="AB24" s="128">
        <v>10</v>
      </c>
      <c r="AC24" s="69"/>
      <c r="AD24" s="21" t="s">
        <v>145</v>
      </c>
    </row>
    <row r="25" spans="1:30" ht="15" customHeight="1" thickBot="1">
      <c r="A25" s="20"/>
      <c r="B25" s="53"/>
      <c r="C25" s="164"/>
      <c r="D25" s="165"/>
      <c r="E25" s="165"/>
      <c r="F25" s="166"/>
      <c r="G25" s="49"/>
      <c r="H25" s="133" t="e">
        <f>VLOOKUP($H$8,$L$8:$AA$46,6,FALSE)</f>
        <v>#N/A</v>
      </c>
      <c r="I25" s="32"/>
      <c r="J25" s="33"/>
      <c r="K25" s="20"/>
      <c r="L25" s="112" t="s">
        <v>83</v>
      </c>
      <c r="M25" s="141">
        <f t="shared" si="15"/>
        <v>501.11</v>
      </c>
      <c r="N25" s="141">
        <f t="shared" si="16"/>
        <v>701.11</v>
      </c>
      <c r="O25" s="141">
        <f t="shared" si="17"/>
        <v>601.11</v>
      </c>
      <c r="P25" s="141">
        <f t="shared" si="18"/>
        <v>705.11</v>
      </c>
      <c r="Q25" s="141">
        <f t="shared" si="19"/>
        <v>710.11</v>
      </c>
      <c r="R25" s="141">
        <f t="shared" si="20"/>
        <v>720.11</v>
      </c>
      <c r="S25" s="141">
        <f t="shared" si="21"/>
        <v>730.11</v>
      </c>
      <c r="T25" s="141">
        <f t="shared" si="22"/>
        <v>740.11</v>
      </c>
      <c r="U25" s="141">
        <f t="shared" si="23"/>
        <v>750.11</v>
      </c>
      <c r="V25" s="141">
        <f t="shared" si="24"/>
        <v>760.11</v>
      </c>
      <c r="W25" s="141">
        <f t="shared" si="25"/>
        <v>670.11</v>
      </c>
      <c r="X25" s="141">
        <f t="shared" si="26"/>
        <v>780.11</v>
      </c>
      <c r="Y25" s="141">
        <f t="shared" si="27"/>
        <v>784.11</v>
      </c>
      <c r="Z25" s="141">
        <f t="shared" si="28"/>
        <v>787.11</v>
      </c>
      <c r="AA25" s="142">
        <f t="shared" si="29"/>
        <v>790.11</v>
      </c>
      <c r="AB25" s="128">
        <v>11</v>
      </c>
      <c r="AC25" s="69"/>
      <c r="AD25" s="21" t="s">
        <v>146</v>
      </c>
    </row>
    <row r="26" spans="1:30" ht="15" customHeight="1" thickBot="1">
      <c r="A26" s="20"/>
      <c r="B26" s="53"/>
      <c r="C26" s="164"/>
      <c r="D26" s="165"/>
      <c r="E26" s="165"/>
      <c r="F26" s="166"/>
      <c r="G26" s="49"/>
      <c r="H26" s="133" t="e">
        <f>VLOOKUP($H$8,$L$8:$AA$46,6,FALSE)</f>
        <v>#N/A</v>
      </c>
      <c r="I26" s="32"/>
      <c r="J26" s="33"/>
      <c r="K26" s="20"/>
      <c r="L26" s="83" t="s">
        <v>84</v>
      </c>
      <c r="M26" s="139">
        <f t="shared" si="15"/>
        <v>501.12</v>
      </c>
      <c r="N26" s="139">
        <f t="shared" si="16"/>
        <v>701.12</v>
      </c>
      <c r="O26" s="139">
        <f t="shared" si="17"/>
        <v>601.12</v>
      </c>
      <c r="P26" s="139">
        <f t="shared" si="18"/>
        <v>705.12</v>
      </c>
      <c r="Q26" s="139">
        <f t="shared" si="19"/>
        <v>710.12</v>
      </c>
      <c r="R26" s="139">
        <f t="shared" si="20"/>
        <v>720.12</v>
      </c>
      <c r="S26" s="139">
        <f t="shared" si="21"/>
        <v>730.12</v>
      </c>
      <c r="T26" s="139">
        <f t="shared" si="22"/>
        <v>740.12</v>
      </c>
      <c r="U26" s="139">
        <f t="shared" si="23"/>
        <v>750.12</v>
      </c>
      <c r="V26" s="139">
        <f t="shared" si="24"/>
        <v>760.12</v>
      </c>
      <c r="W26" s="139">
        <f t="shared" si="25"/>
        <v>670.12</v>
      </c>
      <c r="X26" s="139">
        <f t="shared" si="26"/>
        <v>780.12</v>
      </c>
      <c r="Y26" s="139">
        <f t="shared" si="27"/>
        <v>784.12</v>
      </c>
      <c r="Z26" s="139">
        <f t="shared" si="28"/>
        <v>787.12</v>
      </c>
      <c r="AA26" s="140">
        <f t="shared" si="29"/>
        <v>790.12</v>
      </c>
      <c r="AB26" s="128">
        <v>12</v>
      </c>
      <c r="AC26" s="69"/>
      <c r="AD26" s="21" t="s">
        <v>147</v>
      </c>
    </row>
    <row r="27" spans="1:30" ht="15" customHeight="1" thickBot="1">
      <c r="A27" s="20"/>
      <c r="B27" s="53"/>
      <c r="C27" s="249"/>
      <c r="D27" s="250"/>
      <c r="E27" s="250"/>
      <c r="F27" s="251"/>
      <c r="G27" s="49"/>
      <c r="H27" s="133" t="e">
        <f>VLOOKUP($H$8,$L$8:$AA$46,6,FALSE)</f>
        <v>#N/A</v>
      </c>
      <c r="I27" s="32"/>
      <c r="J27" s="33"/>
      <c r="K27" s="20"/>
      <c r="L27" s="112" t="s">
        <v>94</v>
      </c>
      <c r="M27" s="141">
        <f t="shared" si="15"/>
        <v>501.56</v>
      </c>
      <c r="N27" s="141">
        <f t="shared" si="16"/>
        <v>701.56</v>
      </c>
      <c r="O27" s="141">
        <f t="shared" si="17"/>
        <v>601.55999999999995</v>
      </c>
      <c r="P27" s="141">
        <f t="shared" si="18"/>
        <v>705.56</v>
      </c>
      <c r="Q27" s="141">
        <f t="shared" si="19"/>
        <v>710.56</v>
      </c>
      <c r="R27" s="141">
        <f t="shared" si="20"/>
        <v>720.56</v>
      </c>
      <c r="S27" s="141">
        <f t="shared" si="21"/>
        <v>730.56</v>
      </c>
      <c r="T27" s="141">
        <f t="shared" si="22"/>
        <v>740.56</v>
      </c>
      <c r="U27" s="141">
        <f t="shared" si="23"/>
        <v>750.56</v>
      </c>
      <c r="V27" s="141">
        <f t="shared" si="24"/>
        <v>760.56</v>
      </c>
      <c r="W27" s="141">
        <f t="shared" si="25"/>
        <v>670.56</v>
      </c>
      <c r="X27" s="141">
        <f t="shared" si="26"/>
        <v>780.56</v>
      </c>
      <c r="Y27" s="141">
        <f t="shared" si="27"/>
        <v>784.56</v>
      </c>
      <c r="Z27" s="141">
        <f t="shared" si="28"/>
        <v>787.56</v>
      </c>
      <c r="AA27" s="142">
        <f t="shared" si="29"/>
        <v>790.56</v>
      </c>
      <c r="AB27" s="128">
        <v>56</v>
      </c>
      <c r="AC27" s="69"/>
      <c r="AD27" s="21" t="s">
        <v>148</v>
      </c>
    </row>
    <row r="28" spans="1:30" ht="15" customHeight="1" thickBot="1">
      <c r="B28" s="161"/>
      <c r="C28" s="162"/>
      <c r="D28" s="163"/>
      <c r="E28" s="125"/>
      <c r="F28" s="125" t="s">
        <v>119</v>
      </c>
      <c r="G28" s="138">
        <f>SUM(G24:G27)</f>
        <v>0</v>
      </c>
      <c r="H28" s="161"/>
      <c r="I28" s="162"/>
      <c r="J28" s="163"/>
      <c r="L28" s="83" t="s">
        <v>85</v>
      </c>
      <c r="M28" s="139">
        <f t="shared" si="15"/>
        <v>501.13</v>
      </c>
      <c r="N28" s="139">
        <f t="shared" si="16"/>
        <v>701.13</v>
      </c>
      <c r="O28" s="139">
        <f t="shared" si="17"/>
        <v>601.13</v>
      </c>
      <c r="P28" s="139">
        <f t="shared" si="18"/>
        <v>705.13</v>
      </c>
      <c r="Q28" s="139">
        <f t="shared" si="19"/>
        <v>710.13</v>
      </c>
      <c r="R28" s="139">
        <f t="shared" si="20"/>
        <v>720.13</v>
      </c>
      <c r="S28" s="139">
        <f t="shared" si="21"/>
        <v>730.13</v>
      </c>
      <c r="T28" s="139">
        <f t="shared" si="22"/>
        <v>740.13</v>
      </c>
      <c r="U28" s="139">
        <f t="shared" ref="U28:U34" si="33">$U$6+AB28/100</f>
        <v>750.13</v>
      </c>
      <c r="V28" s="139">
        <f t="shared" ref="V28:V34" si="34">$V$6+AB28/100</f>
        <v>760.13</v>
      </c>
      <c r="W28" s="139">
        <f t="shared" ref="W28:W34" si="35">$W$6+AB28/100</f>
        <v>670.13</v>
      </c>
      <c r="X28" s="139">
        <f t="shared" ref="X28:X34" si="36">$X$6+AB28/100</f>
        <v>780.13</v>
      </c>
      <c r="Y28" s="139">
        <f t="shared" ref="Y28:Y34" si="37">$Y$6+AB28/100</f>
        <v>784.13</v>
      </c>
      <c r="Z28" s="139">
        <f t="shared" ref="Z28:Z34" si="38">$Z$6+AB28/100</f>
        <v>787.13</v>
      </c>
      <c r="AA28" s="140">
        <f t="shared" ref="AA28:AA34" si="39">$AA$6+AB28/100</f>
        <v>790.13</v>
      </c>
      <c r="AB28" s="128">
        <v>13</v>
      </c>
      <c r="AC28" s="69"/>
    </row>
    <row r="29" spans="1:30" ht="15" customHeight="1" thickBot="1">
      <c r="A29" s="20"/>
      <c r="B29" s="288" t="s">
        <v>63</v>
      </c>
      <c r="C29" s="289"/>
      <c r="D29" s="289"/>
      <c r="E29" s="289"/>
      <c r="F29" s="290"/>
      <c r="G29" s="29"/>
      <c r="H29" s="9"/>
      <c r="I29" s="26"/>
      <c r="J29" s="27"/>
      <c r="K29" s="20"/>
      <c r="L29" s="112" t="s">
        <v>13</v>
      </c>
      <c r="M29" s="141">
        <f t="shared" si="15"/>
        <v>501.57</v>
      </c>
      <c r="N29" s="141">
        <f t="shared" si="16"/>
        <v>701.57</v>
      </c>
      <c r="O29" s="141">
        <f t="shared" si="17"/>
        <v>601.57000000000005</v>
      </c>
      <c r="P29" s="141">
        <f t="shared" si="18"/>
        <v>705.57</v>
      </c>
      <c r="Q29" s="141">
        <f t="shared" si="19"/>
        <v>710.57</v>
      </c>
      <c r="R29" s="141">
        <f t="shared" si="20"/>
        <v>720.57</v>
      </c>
      <c r="S29" s="141">
        <f t="shared" si="21"/>
        <v>730.57</v>
      </c>
      <c r="T29" s="141">
        <f t="shared" si="22"/>
        <v>740.57</v>
      </c>
      <c r="U29" s="141">
        <f t="shared" si="33"/>
        <v>750.57</v>
      </c>
      <c r="V29" s="141">
        <f t="shared" si="34"/>
        <v>760.57</v>
      </c>
      <c r="W29" s="141">
        <f t="shared" si="35"/>
        <v>670.57</v>
      </c>
      <c r="X29" s="141">
        <f t="shared" si="36"/>
        <v>780.57</v>
      </c>
      <c r="Y29" s="141">
        <f t="shared" si="37"/>
        <v>784.57</v>
      </c>
      <c r="Z29" s="141">
        <f t="shared" si="38"/>
        <v>787.57</v>
      </c>
      <c r="AA29" s="142">
        <f t="shared" si="39"/>
        <v>790.57</v>
      </c>
      <c r="AB29" s="128">
        <v>57</v>
      </c>
      <c r="AC29" s="69"/>
    </row>
    <row r="30" spans="1:30" ht="15" customHeight="1" thickBot="1">
      <c r="A30" s="20"/>
      <c r="B30" s="126" t="s">
        <v>131</v>
      </c>
      <c r="C30" s="127"/>
      <c r="D30" s="127"/>
      <c r="E30" s="127"/>
      <c r="F30" s="136">
        <f>+I4</f>
        <v>45931</v>
      </c>
      <c r="G30" s="114"/>
      <c r="H30" s="9"/>
      <c r="I30" s="115"/>
      <c r="J30" s="116"/>
      <c r="K30" s="20"/>
      <c r="L30" s="83" t="s">
        <v>86</v>
      </c>
      <c r="M30" s="139">
        <f t="shared" si="15"/>
        <v>501.58</v>
      </c>
      <c r="N30" s="139">
        <f t="shared" si="16"/>
        <v>701.58</v>
      </c>
      <c r="O30" s="139">
        <f t="shared" si="17"/>
        <v>601.58000000000004</v>
      </c>
      <c r="P30" s="139">
        <f t="shared" si="18"/>
        <v>705.58</v>
      </c>
      <c r="Q30" s="139">
        <f t="shared" si="19"/>
        <v>710.58</v>
      </c>
      <c r="R30" s="139">
        <f t="shared" si="20"/>
        <v>720.58</v>
      </c>
      <c r="S30" s="139">
        <f t="shared" si="21"/>
        <v>730.58</v>
      </c>
      <c r="T30" s="139">
        <f t="shared" si="22"/>
        <v>740.58</v>
      </c>
      <c r="U30" s="139">
        <f t="shared" si="33"/>
        <v>750.58</v>
      </c>
      <c r="V30" s="139">
        <f t="shared" si="34"/>
        <v>760.58</v>
      </c>
      <c r="W30" s="139">
        <f t="shared" si="35"/>
        <v>670.58</v>
      </c>
      <c r="X30" s="139">
        <f t="shared" si="36"/>
        <v>780.58</v>
      </c>
      <c r="Y30" s="139">
        <f t="shared" si="37"/>
        <v>784.58</v>
      </c>
      <c r="Z30" s="139">
        <f t="shared" si="38"/>
        <v>787.58</v>
      </c>
      <c r="AA30" s="140">
        <f t="shared" si="39"/>
        <v>790.58</v>
      </c>
      <c r="AB30" s="128">
        <v>58</v>
      </c>
      <c r="AC30" s="69"/>
    </row>
    <row r="31" spans="1:30" ht="15" customHeight="1" thickBot="1">
      <c r="A31" s="20"/>
      <c r="B31" s="28" t="s">
        <v>0</v>
      </c>
      <c r="C31" s="150" t="s">
        <v>132</v>
      </c>
      <c r="D31" s="151"/>
      <c r="E31" s="151"/>
      <c r="F31" s="152"/>
      <c r="G31" s="8" t="s">
        <v>5</v>
      </c>
      <c r="H31" s="30" t="s">
        <v>2</v>
      </c>
      <c r="I31" s="40" t="s">
        <v>8</v>
      </c>
      <c r="J31" s="41" t="s">
        <v>7</v>
      </c>
      <c r="K31" s="20"/>
      <c r="L31" s="112" t="s">
        <v>79</v>
      </c>
      <c r="M31" s="141">
        <f t="shared" si="15"/>
        <v>501.14</v>
      </c>
      <c r="N31" s="141">
        <f t="shared" si="16"/>
        <v>701.14</v>
      </c>
      <c r="O31" s="141">
        <f t="shared" si="17"/>
        <v>601.14</v>
      </c>
      <c r="P31" s="141">
        <f t="shared" si="18"/>
        <v>705.14</v>
      </c>
      <c r="Q31" s="141">
        <f t="shared" si="19"/>
        <v>710.14</v>
      </c>
      <c r="R31" s="141">
        <f t="shared" si="20"/>
        <v>720.14</v>
      </c>
      <c r="S31" s="141">
        <f t="shared" si="21"/>
        <v>730.14</v>
      </c>
      <c r="T31" s="141">
        <f t="shared" si="22"/>
        <v>740.14</v>
      </c>
      <c r="U31" s="141">
        <f t="shared" si="33"/>
        <v>750.14</v>
      </c>
      <c r="V31" s="141">
        <f t="shared" si="34"/>
        <v>760.14</v>
      </c>
      <c r="W31" s="141">
        <f t="shared" si="35"/>
        <v>670.14</v>
      </c>
      <c r="X31" s="141">
        <f t="shared" si="36"/>
        <v>780.14</v>
      </c>
      <c r="Y31" s="141">
        <f t="shared" si="37"/>
        <v>784.14</v>
      </c>
      <c r="Z31" s="141">
        <f t="shared" si="38"/>
        <v>787.14</v>
      </c>
      <c r="AA31" s="142">
        <f t="shared" si="39"/>
        <v>790.14</v>
      </c>
      <c r="AB31" s="128">
        <v>14</v>
      </c>
      <c r="AC31" s="69"/>
    </row>
    <row r="32" spans="1:30" ht="15" customHeight="1" thickBot="1">
      <c r="A32" s="20"/>
      <c r="B32" s="53"/>
      <c r="C32" s="164"/>
      <c r="D32" s="165"/>
      <c r="E32" s="165"/>
      <c r="F32" s="166"/>
      <c r="G32" s="49"/>
      <c r="H32" s="133" t="e">
        <f t="shared" ref="H32:H37" si="40">VLOOKUP($H$8,$L$8:$AA$46,8,FALSE)</f>
        <v>#N/A</v>
      </c>
      <c r="I32" s="32"/>
      <c r="J32" s="33"/>
      <c r="K32" s="20"/>
      <c r="L32" s="83" t="s">
        <v>56</v>
      </c>
      <c r="M32" s="139">
        <f t="shared" si="15"/>
        <v>501.59</v>
      </c>
      <c r="N32" s="139">
        <f t="shared" si="16"/>
        <v>701.59</v>
      </c>
      <c r="O32" s="139">
        <f t="shared" si="17"/>
        <v>601.59</v>
      </c>
      <c r="P32" s="139">
        <f t="shared" si="18"/>
        <v>705.59</v>
      </c>
      <c r="Q32" s="139">
        <f t="shared" si="19"/>
        <v>710.59</v>
      </c>
      <c r="R32" s="139">
        <f t="shared" si="20"/>
        <v>720.59</v>
      </c>
      <c r="S32" s="139">
        <f t="shared" si="21"/>
        <v>730.59</v>
      </c>
      <c r="T32" s="139">
        <f t="shared" si="22"/>
        <v>740.59</v>
      </c>
      <c r="U32" s="139">
        <f t="shared" si="33"/>
        <v>750.59</v>
      </c>
      <c r="V32" s="139">
        <f t="shared" si="34"/>
        <v>760.59</v>
      </c>
      <c r="W32" s="139">
        <f t="shared" si="35"/>
        <v>670.59</v>
      </c>
      <c r="X32" s="139">
        <f t="shared" si="36"/>
        <v>780.59</v>
      </c>
      <c r="Y32" s="139">
        <f t="shared" si="37"/>
        <v>784.59</v>
      </c>
      <c r="Z32" s="139">
        <f t="shared" si="38"/>
        <v>787.59</v>
      </c>
      <c r="AA32" s="140">
        <f t="shared" si="39"/>
        <v>790.59</v>
      </c>
      <c r="AB32" s="128">
        <v>59</v>
      </c>
      <c r="AC32" s="69"/>
    </row>
    <row r="33" spans="1:29" ht="15" customHeight="1" thickBot="1">
      <c r="A33" s="20"/>
      <c r="B33" s="53"/>
      <c r="C33" s="164"/>
      <c r="D33" s="165"/>
      <c r="E33" s="165"/>
      <c r="F33" s="166"/>
      <c r="G33" s="49"/>
      <c r="H33" s="133" t="e">
        <f t="shared" si="40"/>
        <v>#N/A</v>
      </c>
      <c r="I33" s="32"/>
      <c r="J33" s="33"/>
      <c r="K33" s="20"/>
      <c r="L33" s="112" t="s">
        <v>57</v>
      </c>
      <c r="M33" s="141">
        <f t="shared" si="15"/>
        <v>501.6</v>
      </c>
      <c r="N33" s="141">
        <f t="shared" si="16"/>
        <v>701.6</v>
      </c>
      <c r="O33" s="141">
        <f t="shared" si="17"/>
        <v>601.6</v>
      </c>
      <c r="P33" s="141">
        <f t="shared" si="18"/>
        <v>705.6</v>
      </c>
      <c r="Q33" s="141">
        <f t="shared" si="19"/>
        <v>710.6</v>
      </c>
      <c r="R33" s="141">
        <f t="shared" si="20"/>
        <v>720.6</v>
      </c>
      <c r="S33" s="141">
        <f t="shared" si="21"/>
        <v>730.6</v>
      </c>
      <c r="T33" s="141">
        <f t="shared" si="22"/>
        <v>740.6</v>
      </c>
      <c r="U33" s="141">
        <f t="shared" si="33"/>
        <v>750.6</v>
      </c>
      <c r="V33" s="141">
        <f t="shared" si="34"/>
        <v>760.6</v>
      </c>
      <c r="W33" s="141">
        <f t="shared" si="35"/>
        <v>670.6</v>
      </c>
      <c r="X33" s="141">
        <f t="shared" si="36"/>
        <v>780.6</v>
      </c>
      <c r="Y33" s="141">
        <f t="shared" si="37"/>
        <v>784.6</v>
      </c>
      <c r="Z33" s="141">
        <f t="shared" si="38"/>
        <v>787.6</v>
      </c>
      <c r="AA33" s="142">
        <f t="shared" si="39"/>
        <v>790.6</v>
      </c>
      <c r="AB33" s="128">
        <v>60</v>
      </c>
      <c r="AC33" s="69"/>
    </row>
    <row r="34" spans="1:29" ht="15" customHeight="1" thickBot="1">
      <c r="A34" s="20"/>
      <c r="B34" s="53"/>
      <c r="C34" s="164"/>
      <c r="D34" s="165"/>
      <c r="E34" s="165"/>
      <c r="F34" s="166"/>
      <c r="G34" s="49"/>
      <c r="H34" s="133" t="e">
        <f t="shared" si="40"/>
        <v>#N/A</v>
      </c>
      <c r="I34" s="32"/>
      <c r="J34" s="33"/>
      <c r="K34" s="20"/>
      <c r="L34" s="83" t="s">
        <v>27</v>
      </c>
      <c r="M34" s="139">
        <f t="shared" si="15"/>
        <v>501.61</v>
      </c>
      <c r="N34" s="139">
        <f t="shared" si="16"/>
        <v>701.61</v>
      </c>
      <c r="O34" s="139">
        <f t="shared" si="17"/>
        <v>601.61</v>
      </c>
      <c r="P34" s="139">
        <f t="shared" si="18"/>
        <v>705.61</v>
      </c>
      <c r="Q34" s="139">
        <f t="shared" si="19"/>
        <v>710.61</v>
      </c>
      <c r="R34" s="139">
        <f t="shared" si="20"/>
        <v>720.61</v>
      </c>
      <c r="S34" s="139">
        <f t="shared" si="21"/>
        <v>730.61</v>
      </c>
      <c r="T34" s="139">
        <f t="shared" si="22"/>
        <v>740.61</v>
      </c>
      <c r="U34" s="139">
        <f t="shared" si="33"/>
        <v>750.61</v>
      </c>
      <c r="V34" s="139">
        <f t="shared" si="34"/>
        <v>760.61</v>
      </c>
      <c r="W34" s="139">
        <f t="shared" si="35"/>
        <v>670.61</v>
      </c>
      <c r="X34" s="139">
        <f t="shared" si="36"/>
        <v>780.61</v>
      </c>
      <c r="Y34" s="139">
        <f t="shared" si="37"/>
        <v>784.61</v>
      </c>
      <c r="Z34" s="139">
        <f t="shared" si="38"/>
        <v>787.61</v>
      </c>
      <c r="AA34" s="140">
        <f t="shared" si="39"/>
        <v>790.61</v>
      </c>
      <c r="AB34" s="128">
        <v>61</v>
      </c>
      <c r="AC34" s="69"/>
    </row>
    <row r="35" spans="1:29" ht="15" customHeight="1" thickBot="1">
      <c r="A35" s="20"/>
      <c r="B35" s="53"/>
      <c r="C35" s="164"/>
      <c r="D35" s="165"/>
      <c r="E35" s="165"/>
      <c r="F35" s="166"/>
      <c r="G35" s="49"/>
      <c r="H35" s="133" t="e">
        <f t="shared" si="40"/>
        <v>#N/A</v>
      </c>
      <c r="I35" s="32"/>
      <c r="J35" s="33"/>
      <c r="K35" s="20"/>
      <c r="L35" s="112" t="s">
        <v>114</v>
      </c>
      <c r="M35" s="141">
        <f t="shared" si="15"/>
        <v>501.62</v>
      </c>
      <c r="N35" s="141">
        <f t="shared" si="16"/>
        <v>701.62</v>
      </c>
      <c r="O35" s="141">
        <f t="shared" si="17"/>
        <v>601.62</v>
      </c>
      <c r="P35" s="141">
        <f t="shared" si="18"/>
        <v>705.62</v>
      </c>
      <c r="Q35" s="141">
        <f t="shared" si="19"/>
        <v>710.62</v>
      </c>
      <c r="R35" s="141">
        <f t="shared" si="20"/>
        <v>720.62</v>
      </c>
      <c r="S35" s="141">
        <f t="shared" si="21"/>
        <v>730.62</v>
      </c>
      <c r="T35" s="141">
        <f t="shared" si="22"/>
        <v>740.62</v>
      </c>
      <c r="U35" s="141">
        <f t="shared" ref="U35:U36" si="41">$U$6+AB35/100</f>
        <v>750.62</v>
      </c>
      <c r="V35" s="141">
        <f t="shared" ref="V35:V36" si="42">$V$6+AB35/100</f>
        <v>760.62</v>
      </c>
      <c r="W35" s="141">
        <f t="shared" ref="W35:W36" si="43">$W$6+AB35/100</f>
        <v>670.62</v>
      </c>
      <c r="X35" s="141">
        <f t="shared" ref="X35:X36" si="44">$X$6+AB35/100</f>
        <v>780.62</v>
      </c>
      <c r="Y35" s="141">
        <f t="shared" ref="Y35:Y36" si="45">$Y$6+AB35/100</f>
        <v>784.62</v>
      </c>
      <c r="Z35" s="141">
        <f t="shared" ref="Z35:Z36" si="46">$Z$6+AB35/100</f>
        <v>787.62</v>
      </c>
      <c r="AA35" s="142">
        <f t="shared" ref="AA35:AA36" si="47">$AA$6+AB35/100</f>
        <v>790.62</v>
      </c>
      <c r="AB35" s="128">
        <v>62</v>
      </c>
      <c r="AC35" s="69"/>
    </row>
    <row r="36" spans="1:29" ht="15" customHeight="1" thickBot="1">
      <c r="A36" s="20"/>
      <c r="B36" s="53"/>
      <c r="C36" s="164"/>
      <c r="D36" s="165"/>
      <c r="E36" s="165"/>
      <c r="F36" s="166"/>
      <c r="G36" s="49"/>
      <c r="H36" s="133" t="e">
        <f t="shared" si="40"/>
        <v>#N/A</v>
      </c>
      <c r="I36" s="32"/>
      <c r="J36" s="33"/>
      <c r="K36" s="20"/>
      <c r="L36" s="83" t="s">
        <v>124</v>
      </c>
      <c r="M36" s="139">
        <f t="shared" si="15"/>
        <v>501.7</v>
      </c>
      <c r="N36" s="139">
        <f t="shared" si="16"/>
        <v>701.7</v>
      </c>
      <c r="O36" s="139">
        <f t="shared" si="17"/>
        <v>601.70000000000005</v>
      </c>
      <c r="P36" s="139">
        <f t="shared" si="18"/>
        <v>705.7</v>
      </c>
      <c r="Q36" s="139">
        <f t="shared" si="19"/>
        <v>710.7</v>
      </c>
      <c r="R36" s="139">
        <f t="shared" si="20"/>
        <v>720.7</v>
      </c>
      <c r="S36" s="139">
        <f t="shared" si="21"/>
        <v>730.7</v>
      </c>
      <c r="T36" s="139">
        <f t="shared" si="22"/>
        <v>740.7</v>
      </c>
      <c r="U36" s="139">
        <f t="shared" si="41"/>
        <v>750.7</v>
      </c>
      <c r="V36" s="139">
        <f t="shared" si="42"/>
        <v>760.7</v>
      </c>
      <c r="W36" s="139">
        <f t="shared" si="43"/>
        <v>670.7</v>
      </c>
      <c r="X36" s="139">
        <f t="shared" si="44"/>
        <v>780.7</v>
      </c>
      <c r="Y36" s="139">
        <f t="shared" si="45"/>
        <v>784.7</v>
      </c>
      <c r="Z36" s="139">
        <f t="shared" si="46"/>
        <v>787.7</v>
      </c>
      <c r="AA36" s="140">
        <f t="shared" si="47"/>
        <v>790.7</v>
      </c>
      <c r="AB36" s="128">
        <v>70</v>
      </c>
      <c r="AC36" s="69"/>
    </row>
    <row r="37" spans="1:29" ht="15" customHeight="1" thickBot="1">
      <c r="A37" s="20"/>
      <c r="B37" s="53"/>
      <c r="C37" s="249"/>
      <c r="D37" s="250"/>
      <c r="E37" s="250"/>
      <c r="F37" s="251"/>
      <c r="G37" s="49"/>
      <c r="H37" s="133" t="e">
        <f t="shared" si="40"/>
        <v>#N/A</v>
      </c>
      <c r="I37" s="32"/>
      <c r="J37" s="33"/>
      <c r="K37" s="20"/>
      <c r="L37" s="112" t="s">
        <v>113</v>
      </c>
      <c r="M37" s="141">
        <f t="shared" si="15"/>
        <v>501.15</v>
      </c>
      <c r="N37" s="141">
        <f t="shared" si="16"/>
        <v>701.15</v>
      </c>
      <c r="O37" s="141">
        <f t="shared" si="17"/>
        <v>601.15</v>
      </c>
      <c r="P37" s="141">
        <f t="shared" si="18"/>
        <v>705.15</v>
      </c>
      <c r="Q37" s="141">
        <f t="shared" si="19"/>
        <v>710.15</v>
      </c>
      <c r="R37" s="141">
        <f t="shared" si="20"/>
        <v>720.15</v>
      </c>
      <c r="S37" s="141">
        <f t="shared" si="21"/>
        <v>730.15</v>
      </c>
      <c r="T37" s="141">
        <f t="shared" si="22"/>
        <v>740.15</v>
      </c>
      <c r="U37" s="141">
        <f t="shared" ref="U37" si="48">$U$6+AB37/100</f>
        <v>750.15</v>
      </c>
      <c r="V37" s="141">
        <f t="shared" ref="V37" si="49">$V$6+AB37/100</f>
        <v>760.15</v>
      </c>
      <c r="W37" s="141">
        <f t="shared" ref="W37" si="50">$W$6+AB37/100</f>
        <v>670.15</v>
      </c>
      <c r="X37" s="141">
        <f t="shared" ref="X37" si="51">$X$6+AB37/100</f>
        <v>780.15</v>
      </c>
      <c r="Y37" s="141">
        <f t="shared" ref="Y37" si="52">$Y$6+AB37/100</f>
        <v>784.15</v>
      </c>
      <c r="Z37" s="141">
        <f t="shared" ref="Z37" si="53">$Z$6+AB37/100</f>
        <v>787.15</v>
      </c>
      <c r="AA37" s="142">
        <f t="shared" ref="AA37" si="54">$AA$6+AB37/100</f>
        <v>790.15</v>
      </c>
      <c r="AB37" s="128">
        <v>15</v>
      </c>
      <c r="AC37" s="69"/>
    </row>
    <row r="38" spans="1:29" ht="15" customHeight="1" thickBot="1">
      <c r="B38" s="161"/>
      <c r="C38" s="162"/>
      <c r="D38" s="163"/>
      <c r="E38" s="125"/>
      <c r="F38" s="125" t="s">
        <v>120</v>
      </c>
      <c r="G38" s="138">
        <f>SUM(G32:G37)</f>
        <v>0</v>
      </c>
      <c r="H38" s="161"/>
      <c r="I38" s="162"/>
      <c r="J38" s="163"/>
      <c r="L38" s="83" t="s">
        <v>87</v>
      </c>
      <c r="M38" s="139">
        <f t="shared" si="15"/>
        <v>501.63</v>
      </c>
      <c r="N38" s="139">
        <f t="shared" si="16"/>
        <v>701.63</v>
      </c>
      <c r="O38" s="139">
        <f t="shared" si="17"/>
        <v>601.63</v>
      </c>
      <c r="P38" s="139">
        <f t="shared" si="18"/>
        <v>705.63</v>
      </c>
      <c r="Q38" s="139">
        <f t="shared" si="19"/>
        <v>710.63</v>
      </c>
      <c r="R38" s="139">
        <f t="shared" si="20"/>
        <v>720.63</v>
      </c>
      <c r="S38" s="139">
        <f t="shared" si="21"/>
        <v>730.63</v>
      </c>
      <c r="T38" s="139">
        <f t="shared" si="22"/>
        <v>740.63</v>
      </c>
      <c r="U38" s="139">
        <f t="shared" ref="U38:U40" si="55">$U$6+AB38/100</f>
        <v>750.63</v>
      </c>
      <c r="V38" s="139">
        <f t="shared" ref="V38:V40" si="56">$V$6+AB38/100</f>
        <v>760.63</v>
      </c>
      <c r="W38" s="139">
        <f t="shared" ref="W38:W40" si="57">$W$6+AB38/100</f>
        <v>670.63</v>
      </c>
      <c r="X38" s="139">
        <f t="shared" ref="X38:X40" si="58">$X$6+AB38/100</f>
        <v>780.63</v>
      </c>
      <c r="Y38" s="139">
        <f t="shared" ref="Y38:Y40" si="59">$Y$6+AB38/100</f>
        <v>784.63</v>
      </c>
      <c r="Z38" s="139">
        <f t="shared" ref="Z38:Z40" si="60">$Z$6+AB38/100</f>
        <v>787.63</v>
      </c>
      <c r="AA38" s="140">
        <f t="shared" ref="AA38:AA40" si="61">$AA$6+AB38/100</f>
        <v>790.63</v>
      </c>
      <c r="AB38" s="128">
        <v>63</v>
      </c>
      <c r="AC38" s="69"/>
    </row>
    <row r="39" spans="1:29" ht="15" customHeight="1" thickBot="1">
      <c r="A39" s="20"/>
      <c r="B39" s="10" t="s">
        <v>0</v>
      </c>
      <c r="C39" s="118" t="s">
        <v>64</v>
      </c>
      <c r="D39" s="119"/>
      <c r="E39" s="119"/>
      <c r="F39" s="120"/>
      <c r="G39" s="8" t="s">
        <v>5</v>
      </c>
      <c r="H39" s="30" t="s">
        <v>16</v>
      </c>
      <c r="I39" s="38" t="s">
        <v>8</v>
      </c>
      <c r="J39" s="39" t="s">
        <v>7</v>
      </c>
      <c r="L39" s="112" t="s">
        <v>88</v>
      </c>
      <c r="M39" s="141">
        <f t="shared" si="15"/>
        <v>501.64</v>
      </c>
      <c r="N39" s="141">
        <f t="shared" si="16"/>
        <v>701.64</v>
      </c>
      <c r="O39" s="141">
        <f t="shared" si="17"/>
        <v>601.64</v>
      </c>
      <c r="P39" s="141">
        <f t="shared" si="18"/>
        <v>705.64</v>
      </c>
      <c r="Q39" s="141">
        <f t="shared" si="19"/>
        <v>710.64</v>
      </c>
      <c r="R39" s="141">
        <f t="shared" si="20"/>
        <v>720.64</v>
      </c>
      <c r="S39" s="141">
        <f t="shared" si="21"/>
        <v>730.64</v>
      </c>
      <c r="T39" s="141">
        <f t="shared" si="22"/>
        <v>740.64</v>
      </c>
      <c r="U39" s="141">
        <f t="shared" si="55"/>
        <v>750.64</v>
      </c>
      <c r="V39" s="141">
        <f t="shared" si="56"/>
        <v>760.64</v>
      </c>
      <c r="W39" s="141">
        <f t="shared" si="57"/>
        <v>670.64</v>
      </c>
      <c r="X39" s="141">
        <f t="shared" si="58"/>
        <v>780.64</v>
      </c>
      <c r="Y39" s="141">
        <f t="shared" si="59"/>
        <v>784.64</v>
      </c>
      <c r="Z39" s="141">
        <f t="shared" si="60"/>
        <v>787.64</v>
      </c>
      <c r="AA39" s="142">
        <f t="shared" si="61"/>
        <v>790.64</v>
      </c>
      <c r="AB39" s="128">
        <v>64</v>
      </c>
      <c r="AC39" s="69"/>
    </row>
    <row r="40" spans="1:29" ht="15" customHeight="1" thickBot="1">
      <c r="A40" s="20"/>
      <c r="B40" s="53"/>
      <c r="C40" s="164"/>
      <c r="D40" s="165"/>
      <c r="E40" s="165"/>
      <c r="F40" s="166"/>
      <c r="G40" s="49"/>
      <c r="H40" s="134"/>
      <c r="I40" s="32"/>
      <c r="J40" s="33"/>
      <c r="K40" s="74"/>
      <c r="L40" s="83" t="s">
        <v>125</v>
      </c>
      <c r="M40" s="139">
        <f t="shared" si="15"/>
        <v>501.71</v>
      </c>
      <c r="N40" s="139">
        <f t="shared" si="16"/>
        <v>701.71</v>
      </c>
      <c r="O40" s="139">
        <f t="shared" si="17"/>
        <v>601.71</v>
      </c>
      <c r="P40" s="139">
        <f t="shared" si="18"/>
        <v>705.71</v>
      </c>
      <c r="Q40" s="139">
        <f t="shared" si="19"/>
        <v>710.71</v>
      </c>
      <c r="R40" s="139">
        <f t="shared" si="20"/>
        <v>720.71</v>
      </c>
      <c r="S40" s="139">
        <f t="shared" si="21"/>
        <v>730.71</v>
      </c>
      <c r="T40" s="139">
        <f t="shared" si="22"/>
        <v>740.71</v>
      </c>
      <c r="U40" s="139">
        <f t="shared" si="55"/>
        <v>750.71</v>
      </c>
      <c r="V40" s="139">
        <f t="shared" si="56"/>
        <v>760.71</v>
      </c>
      <c r="W40" s="139">
        <f t="shared" si="57"/>
        <v>670.71</v>
      </c>
      <c r="X40" s="139">
        <f t="shared" si="58"/>
        <v>780.71</v>
      </c>
      <c r="Y40" s="139">
        <f t="shared" si="59"/>
        <v>784.71</v>
      </c>
      <c r="Z40" s="139">
        <f t="shared" si="60"/>
        <v>787.71</v>
      </c>
      <c r="AA40" s="140">
        <f t="shared" si="61"/>
        <v>790.71</v>
      </c>
      <c r="AB40" s="128">
        <v>71</v>
      </c>
      <c r="AC40" s="69"/>
    </row>
    <row r="41" spans="1:29" ht="15" customHeight="1" thickBot="1">
      <c r="A41" s="20"/>
      <c r="B41" s="53"/>
      <c r="C41" s="164"/>
      <c r="D41" s="165"/>
      <c r="E41" s="165"/>
      <c r="F41" s="166"/>
      <c r="G41" s="49"/>
      <c r="H41" s="134"/>
      <c r="I41" s="32"/>
      <c r="J41" s="33"/>
      <c r="K41" s="74"/>
      <c r="L41" s="112" t="s">
        <v>89</v>
      </c>
      <c r="M41" s="141">
        <f t="shared" si="15"/>
        <v>501.16</v>
      </c>
      <c r="N41" s="141">
        <f t="shared" si="16"/>
        <v>701.16</v>
      </c>
      <c r="O41" s="141">
        <f t="shared" si="17"/>
        <v>601.16</v>
      </c>
      <c r="P41" s="141">
        <f t="shared" si="18"/>
        <v>705.16</v>
      </c>
      <c r="Q41" s="141">
        <f t="shared" si="19"/>
        <v>710.16</v>
      </c>
      <c r="R41" s="141">
        <f t="shared" si="20"/>
        <v>720.16</v>
      </c>
      <c r="S41" s="141">
        <f t="shared" si="21"/>
        <v>730.16</v>
      </c>
      <c r="T41" s="141">
        <f t="shared" si="22"/>
        <v>740.16</v>
      </c>
      <c r="U41" s="141">
        <f t="shared" ref="U41:U46" si="62">$U$6+AB41/100</f>
        <v>750.16</v>
      </c>
      <c r="V41" s="141">
        <f t="shared" ref="V41:V46" si="63">$V$6+AB41/100</f>
        <v>760.16</v>
      </c>
      <c r="W41" s="141">
        <f t="shared" ref="W41:W46" si="64">$W$6+AB41/100</f>
        <v>670.16</v>
      </c>
      <c r="X41" s="141">
        <f t="shared" ref="X41:X46" si="65">$X$6+AB41/100</f>
        <v>780.16</v>
      </c>
      <c r="Y41" s="141">
        <f t="shared" ref="Y41:Y46" si="66">$Y$6+AB41/100</f>
        <v>784.16</v>
      </c>
      <c r="Z41" s="141">
        <f t="shared" ref="Z41:Z46" si="67">$Z$6+AB41/100</f>
        <v>787.16</v>
      </c>
      <c r="AA41" s="142">
        <f t="shared" ref="AA41:AA46" si="68">$AA$6+AB41/100</f>
        <v>790.16</v>
      </c>
      <c r="AB41" s="128">
        <v>16</v>
      </c>
      <c r="AC41" s="69"/>
    </row>
    <row r="42" spans="1:29" ht="15" customHeight="1" thickBot="1">
      <c r="A42" s="20"/>
      <c r="B42" s="53"/>
      <c r="C42" s="164"/>
      <c r="D42" s="165"/>
      <c r="E42" s="165"/>
      <c r="F42" s="166"/>
      <c r="G42" s="49"/>
      <c r="H42" s="134"/>
      <c r="I42" s="32"/>
      <c r="J42" s="33"/>
      <c r="K42" s="74"/>
      <c r="L42" s="83" t="s">
        <v>90</v>
      </c>
      <c r="M42" s="139">
        <f t="shared" si="15"/>
        <v>501.65</v>
      </c>
      <c r="N42" s="139">
        <f t="shared" si="16"/>
        <v>701.65</v>
      </c>
      <c r="O42" s="139">
        <f t="shared" si="17"/>
        <v>601.65</v>
      </c>
      <c r="P42" s="139">
        <f t="shared" si="18"/>
        <v>705.65</v>
      </c>
      <c r="Q42" s="139">
        <f t="shared" si="19"/>
        <v>710.65</v>
      </c>
      <c r="R42" s="139">
        <f t="shared" si="20"/>
        <v>720.65</v>
      </c>
      <c r="S42" s="139">
        <f t="shared" si="21"/>
        <v>730.65</v>
      </c>
      <c r="T42" s="139">
        <f t="shared" si="22"/>
        <v>740.65</v>
      </c>
      <c r="U42" s="139">
        <f t="shared" si="62"/>
        <v>750.65</v>
      </c>
      <c r="V42" s="139">
        <f t="shared" si="63"/>
        <v>760.65</v>
      </c>
      <c r="W42" s="139">
        <f t="shared" si="64"/>
        <v>670.65</v>
      </c>
      <c r="X42" s="139">
        <f t="shared" si="65"/>
        <v>780.65</v>
      </c>
      <c r="Y42" s="139">
        <f t="shared" si="66"/>
        <v>784.65</v>
      </c>
      <c r="Z42" s="139">
        <f t="shared" si="67"/>
        <v>787.65</v>
      </c>
      <c r="AA42" s="140">
        <f t="shared" si="68"/>
        <v>790.65</v>
      </c>
      <c r="AB42" s="128">
        <v>65</v>
      </c>
      <c r="AC42" s="69"/>
    </row>
    <row r="43" spans="1:29" s="24" customFormat="1" ht="15.95" customHeight="1" thickBot="1">
      <c r="A43" s="20"/>
      <c r="B43" s="53"/>
      <c r="C43" s="164"/>
      <c r="D43" s="165"/>
      <c r="E43" s="165"/>
      <c r="F43" s="166"/>
      <c r="G43" s="49"/>
      <c r="H43" s="134"/>
      <c r="I43" s="32"/>
      <c r="J43" s="33"/>
      <c r="K43" s="74"/>
      <c r="L43" s="112" t="s">
        <v>91</v>
      </c>
      <c r="M43" s="141">
        <f t="shared" si="15"/>
        <v>501.17</v>
      </c>
      <c r="N43" s="141">
        <f t="shared" si="16"/>
        <v>701.17</v>
      </c>
      <c r="O43" s="141">
        <f t="shared" si="17"/>
        <v>601.16999999999996</v>
      </c>
      <c r="P43" s="141">
        <f t="shared" si="18"/>
        <v>705.17</v>
      </c>
      <c r="Q43" s="141">
        <f t="shared" si="19"/>
        <v>710.17</v>
      </c>
      <c r="R43" s="141">
        <f t="shared" si="20"/>
        <v>720.17</v>
      </c>
      <c r="S43" s="141">
        <f t="shared" si="21"/>
        <v>730.17</v>
      </c>
      <c r="T43" s="141">
        <f t="shared" si="22"/>
        <v>740.17</v>
      </c>
      <c r="U43" s="141">
        <f t="shared" si="62"/>
        <v>750.17</v>
      </c>
      <c r="V43" s="141">
        <f t="shared" si="63"/>
        <v>760.17</v>
      </c>
      <c r="W43" s="141">
        <f t="shared" si="64"/>
        <v>670.17</v>
      </c>
      <c r="X43" s="141">
        <f t="shared" si="65"/>
        <v>780.17</v>
      </c>
      <c r="Y43" s="141">
        <f t="shared" si="66"/>
        <v>784.17</v>
      </c>
      <c r="Z43" s="141">
        <f t="shared" si="67"/>
        <v>787.17</v>
      </c>
      <c r="AA43" s="142">
        <f t="shared" si="68"/>
        <v>790.17</v>
      </c>
      <c r="AB43" s="128">
        <v>17</v>
      </c>
      <c r="AC43" s="69"/>
    </row>
    <row r="44" spans="1:29" ht="15" customHeight="1" thickBot="1">
      <c r="A44" s="20"/>
      <c r="B44" s="53"/>
      <c r="C44" s="164"/>
      <c r="D44" s="165"/>
      <c r="E44" s="165"/>
      <c r="F44" s="166"/>
      <c r="G44" s="49"/>
      <c r="H44" s="134"/>
      <c r="I44" s="32"/>
      <c r="J44" s="33"/>
      <c r="K44" s="74"/>
      <c r="L44" s="83" t="s">
        <v>92</v>
      </c>
      <c r="M44" s="139">
        <f t="shared" si="15"/>
        <v>501.18</v>
      </c>
      <c r="N44" s="139">
        <f t="shared" si="16"/>
        <v>701.18</v>
      </c>
      <c r="O44" s="139">
        <f t="shared" si="17"/>
        <v>601.17999999999995</v>
      </c>
      <c r="P44" s="139">
        <f t="shared" si="18"/>
        <v>705.18</v>
      </c>
      <c r="Q44" s="139">
        <f t="shared" si="19"/>
        <v>710.18</v>
      </c>
      <c r="R44" s="139">
        <f t="shared" si="20"/>
        <v>720.18</v>
      </c>
      <c r="S44" s="139">
        <f t="shared" si="21"/>
        <v>730.18</v>
      </c>
      <c r="T44" s="139">
        <f t="shared" si="22"/>
        <v>740.18</v>
      </c>
      <c r="U44" s="139">
        <f t="shared" si="62"/>
        <v>750.18</v>
      </c>
      <c r="V44" s="139">
        <f t="shared" si="63"/>
        <v>760.18</v>
      </c>
      <c r="W44" s="139">
        <f t="shared" si="64"/>
        <v>670.18</v>
      </c>
      <c r="X44" s="139">
        <f t="shared" si="65"/>
        <v>780.18</v>
      </c>
      <c r="Y44" s="139">
        <f t="shared" si="66"/>
        <v>784.18</v>
      </c>
      <c r="Z44" s="139">
        <f t="shared" si="67"/>
        <v>787.18</v>
      </c>
      <c r="AA44" s="140">
        <f t="shared" si="68"/>
        <v>790.18</v>
      </c>
      <c r="AB44" s="128">
        <v>18</v>
      </c>
      <c r="AC44" s="69"/>
    </row>
    <row r="45" spans="1:29" ht="15" customHeight="1" thickBot="1">
      <c r="A45" s="20"/>
      <c r="B45" s="53"/>
      <c r="C45" s="164"/>
      <c r="D45" s="165"/>
      <c r="E45" s="165"/>
      <c r="F45" s="166"/>
      <c r="G45" s="49"/>
      <c r="H45" s="134"/>
      <c r="I45" s="32"/>
      <c r="J45" s="33"/>
      <c r="K45" s="74"/>
      <c r="L45" s="112" t="s">
        <v>95</v>
      </c>
      <c r="M45" s="141">
        <f t="shared" si="15"/>
        <v>501.66</v>
      </c>
      <c r="N45" s="141">
        <f t="shared" si="16"/>
        <v>701.66</v>
      </c>
      <c r="O45" s="141">
        <f t="shared" si="17"/>
        <v>601.66</v>
      </c>
      <c r="P45" s="141">
        <f t="shared" si="18"/>
        <v>705.66</v>
      </c>
      <c r="Q45" s="141">
        <f t="shared" si="19"/>
        <v>710.66</v>
      </c>
      <c r="R45" s="141">
        <f t="shared" si="20"/>
        <v>720.66</v>
      </c>
      <c r="S45" s="141">
        <f t="shared" si="21"/>
        <v>730.66</v>
      </c>
      <c r="T45" s="141">
        <f t="shared" si="22"/>
        <v>740.66</v>
      </c>
      <c r="U45" s="141">
        <f t="shared" si="62"/>
        <v>750.66</v>
      </c>
      <c r="V45" s="141">
        <f t="shared" si="63"/>
        <v>760.66</v>
      </c>
      <c r="W45" s="141">
        <f t="shared" si="64"/>
        <v>670.66</v>
      </c>
      <c r="X45" s="141">
        <f t="shared" si="65"/>
        <v>780.66</v>
      </c>
      <c r="Y45" s="141">
        <f t="shared" si="66"/>
        <v>784.66</v>
      </c>
      <c r="Z45" s="141">
        <f t="shared" si="67"/>
        <v>787.66</v>
      </c>
      <c r="AA45" s="142">
        <f t="shared" si="68"/>
        <v>790.66</v>
      </c>
      <c r="AB45" s="128">
        <v>66</v>
      </c>
      <c r="AC45" s="69"/>
    </row>
    <row r="46" spans="1:29" ht="15" customHeight="1" thickBot="1">
      <c r="B46" s="161"/>
      <c r="C46" s="162"/>
      <c r="D46" s="163"/>
      <c r="E46" s="125"/>
      <c r="F46" s="125" t="s">
        <v>121</v>
      </c>
      <c r="G46" s="138">
        <f>SUM(G40:G45)</f>
        <v>0</v>
      </c>
      <c r="H46" s="161"/>
      <c r="I46" s="162"/>
      <c r="J46" s="163"/>
      <c r="K46" s="74"/>
      <c r="L46" s="145" t="s">
        <v>14</v>
      </c>
      <c r="M46" s="139">
        <f t="shared" si="15"/>
        <v>501.67</v>
      </c>
      <c r="N46" s="139">
        <f t="shared" si="16"/>
        <v>701.67</v>
      </c>
      <c r="O46" s="139">
        <f t="shared" si="17"/>
        <v>601.66999999999996</v>
      </c>
      <c r="P46" s="139">
        <f t="shared" si="18"/>
        <v>705.67</v>
      </c>
      <c r="Q46" s="139">
        <f t="shared" si="19"/>
        <v>710.67</v>
      </c>
      <c r="R46" s="139">
        <f t="shared" si="20"/>
        <v>720.67</v>
      </c>
      <c r="S46" s="139">
        <f t="shared" si="21"/>
        <v>730.67</v>
      </c>
      <c r="T46" s="139">
        <f t="shared" si="22"/>
        <v>740.67</v>
      </c>
      <c r="U46" s="139">
        <f t="shared" si="62"/>
        <v>750.67</v>
      </c>
      <c r="V46" s="139">
        <f t="shared" si="63"/>
        <v>760.67</v>
      </c>
      <c r="W46" s="139">
        <f t="shared" si="64"/>
        <v>670.67</v>
      </c>
      <c r="X46" s="139">
        <f t="shared" si="65"/>
        <v>780.67</v>
      </c>
      <c r="Y46" s="139">
        <f t="shared" si="66"/>
        <v>784.67</v>
      </c>
      <c r="Z46" s="139">
        <f t="shared" si="67"/>
        <v>787.67</v>
      </c>
      <c r="AA46" s="140">
        <f t="shared" si="68"/>
        <v>790.67</v>
      </c>
      <c r="AB46" s="128">
        <v>67</v>
      </c>
    </row>
    <row r="47" spans="1:29" ht="18.75" customHeight="1" thickBot="1">
      <c r="A47" s="23"/>
      <c r="B47" s="252" t="s">
        <v>25</v>
      </c>
      <c r="C47" s="253"/>
      <c r="D47" s="253"/>
      <c r="E47" s="253"/>
      <c r="F47" s="254"/>
      <c r="G47" s="51">
        <f>SUM(G22,G28,G38,G46)</f>
        <v>0</v>
      </c>
      <c r="H47" s="75"/>
      <c r="I47" s="76"/>
      <c r="J47" s="77"/>
      <c r="K47" s="74"/>
      <c r="L47" s="143"/>
      <c r="M47" s="144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</row>
    <row r="48" spans="1:29" ht="15" customHeight="1" thickBot="1">
      <c r="A48" s="20"/>
      <c r="B48" s="11"/>
      <c r="C48" s="80"/>
      <c r="D48" s="80"/>
      <c r="E48" s="80"/>
      <c r="F48" s="80"/>
      <c r="G48" s="12"/>
      <c r="H48" s="13"/>
      <c r="I48" s="13"/>
      <c r="J48" s="14"/>
      <c r="K48" s="20"/>
      <c r="S48" s="57"/>
      <c r="T48" s="57"/>
      <c r="U48" s="57"/>
      <c r="V48" s="57"/>
    </row>
    <row r="49" spans="1:22" ht="15" customHeight="1">
      <c r="A49" s="20"/>
      <c r="B49" s="255" t="s">
        <v>0</v>
      </c>
      <c r="C49" s="167" t="s">
        <v>23</v>
      </c>
      <c r="D49" s="168"/>
      <c r="E49" s="168"/>
      <c r="F49" s="169"/>
      <c r="G49" s="15"/>
      <c r="H49" s="56" t="s">
        <v>51</v>
      </c>
      <c r="I49" s="16"/>
      <c r="J49" s="17"/>
      <c r="K49" s="74"/>
      <c r="L49" s="279" t="s">
        <v>127</v>
      </c>
      <c r="M49" s="280"/>
      <c r="N49" s="280"/>
      <c r="O49" s="280"/>
      <c r="P49" s="280"/>
      <c r="Q49" s="280"/>
      <c r="R49" s="281"/>
      <c r="S49" s="71"/>
      <c r="T49" s="71"/>
      <c r="U49" s="71"/>
      <c r="V49" s="71"/>
    </row>
    <row r="50" spans="1:22" ht="15" customHeight="1">
      <c r="A50" s="20"/>
      <c r="B50" s="256"/>
      <c r="C50" s="170" t="s">
        <v>24</v>
      </c>
      <c r="D50" s="158"/>
      <c r="E50" s="158"/>
      <c r="F50" s="171"/>
      <c r="G50" s="18" t="s">
        <v>5</v>
      </c>
      <c r="H50" s="19" t="s">
        <v>16</v>
      </c>
      <c r="I50" s="42" t="s">
        <v>8</v>
      </c>
      <c r="J50" s="43" t="s">
        <v>7</v>
      </c>
      <c r="K50" s="74"/>
      <c r="L50" s="284" t="s">
        <v>38</v>
      </c>
      <c r="M50" s="285"/>
      <c r="N50" s="285"/>
      <c r="O50" s="129" t="s">
        <v>49</v>
      </c>
      <c r="P50" s="130"/>
      <c r="Q50" s="130"/>
      <c r="R50" s="131"/>
      <c r="S50" s="57"/>
      <c r="T50" s="57"/>
      <c r="U50" s="57"/>
      <c r="V50" s="57"/>
    </row>
    <row r="51" spans="1:22" ht="15" customHeight="1" thickBot="1">
      <c r="A51" s="20"/>
      <c r="B51" s="53"/>
      <c r="C51" s="172"/>
      <c r="D51" s="173"/>
      <c r="E51" s="173"/>
      <c r="F51" s="174"/>
      <c r="G51" s="49"/>
      <c r="H51" s="134"/>
      <c r="I51" s="32"/>
      <c r="J51" s="33"/>
      <c r="K51" s="74"/>
      <c r="L51" s="286" t="s">
        <v>39</v>
      </c>
      <c r="M51" s="287"/>
      <c r="N51" s="287"/>
      <c r="O51" s="282" t="str">
        <f>+L52</f>
        <v>Finance Committee Chair</v>
      </c>
      <c r="P51" s="282"/>
      <c r="Q51" s="282"/>
      <c r="R51" s="283"/>
      <c r="S51" s="153"/>
      <c r="T51" s="153"/>
      <c r="U51" s="153"/>
      <c r="V51" s="72"/>
    </row>
    <row r="52" spans="1:22" ht="15" customHeight="1" thickBot="1">
      <c r="A52" s="20"/>
      <c r="B52" s="53"/>
      <c r="C52" s="172"/>
      <c r="D52" s="173"/>
      <c r="E52" s="173"/>
      <c r="F52" s="174"/>
      <c r="G52" s="49"/>
      <c r="H52" s="134"/>
      <c r="I52" s="32"/>
      <c r="J52" s="33"/>
      <c r="K52" s="74"/>
      <c r="L52" s="268" t="s">
        <v>40</v>
      </c>
      <c r="M52" s="269"/>
      <c r="N52" s="269"/>
      <c r="O52" s="269" t="str">
        <f>+L56</f>
        <v>Division Treasurer</v>
      </c>
      <c r="P52" s="269"/>
      <c r="Q52" s="269"/>
      <c r="R52" s="278"/>
      <c r="S52" s="153"/>
      <c r="T52" s="153"/>
      <c r="U52" s="153"/>
      <c r="V52" s="72"/>
    </row>
    <row r="53" spans="1:22" ht="15" customHeight="1" thickBot="1">
      <c r="A53" s="20"/>
      <c r="B53" s="53"/>
      <c r="C53" s="172"/>
      <c r="D53" s="173"/>
      <c r="E53" s="173"/>
      <c r="F53" s="174"/>
      <c r="G53" s="49"/>
      <c r="H53" s="134"/>
      <c r="I53" s="32"/>
      <c r="J53" s="33"/>
      <c r="K53" s="74"/>
      <c r="L53" s="266" t="s">
        <v>26</v>
      </c>
      <c r="M53" s="267"/>
      <c r="N53" s="267"/>
      <c r="O53" s="267" t="str">
        <f>+L56</f>
        <v>Division Treasurer</v>
      </c>
      <c r="P53" s="267"/>
      <c r="Q53" s="267"/>
      <c r="R53" s="274"/>
      <c r="S53" s="153"/>
      <c r="T53" s="153"/>
      <c r="U53" s="153"/>
      <c r="V53" s="72"/>
    </row>
    <row r="54" spans="1:22" ht="15" customHeight="1" thickBot="1">
      <c r="A54" s="20"/>
      <c r="B54" s="53"/>
      <c r="C54" s="172"/>
      <c r="D54" s="173"/>
      <c r="E54" s="173"/>
      <c r="F54" s="174"/>
      <c r="G54" s="49"/>
      <c r="H54" s="134"/>
      <c r="I54" s="32"/>
      <c r="J54" s="33"/>
      <c r="K54" s="74"/>
      <c r="L54" s="270" t="s">
        <v>41</v>
      </c>
      <c r="M54" s="271"/>
      <c r="N54" s="271"/>
      <c r="O54" s="271" t="s">
        <v>115</v>
      </c>
      <c r="P54" s="271"/>
      <c r="Q54" s="271"/>
      <c r="R54" s="275"/>
      <c r="S54" s="153"/>
      <c r="T54" s="153"/>
      <c r="U54" s="153"/>
      <c r="V54" s="72"/>
    </row>
    <row r="55" spans="1:22" ht="15" customHeight="1" thickBot="1">
      <c r="A55" s="20"/>
      <c r="B55" s="53"/>
      <c r="C55" s="172"/>
      <c r="D55" s="173"/>
      <c r="E55" s="173"/>
      <c r="F55" s="174"/>
      <c r="G55" s="49"/>
      <c r="H55" s="134"/>
      <c r="I55" s="32"/>
      <c r="J55" s="33"/>
      <c r="K55" s="74"/>
      <c r="L55" s="266" t="s">
        <v>42</v>
      </c>
      <c r="M55" s="267"/>
      <c r="N55" s="267"/>
      <c r="O55" s="267" t="str">
        <f>+L53</f>
        <v>Division Director</v>
      </c>
      <c r="P55" s="267"/>
      <c r="Q55" s="267"/>
      <c r="R55" s="274"/>
      <c r="S55" s="153"/>
      <c r="T55" s="153"/>
      <c r="U55" s="153"/>
      <c r="V55" s="72"/>
    </row>
    <row r="56" spans="1:22" ht="20.100000000000001" customHeight="1" thickBot="1">
      <c r="A56" s="22"/>
      <c r="B56" s="193" t="s">
        <v>52</v>
      </c>
      <c r="C56" s="194"/>
      <c r="D56" s="194"/>
      <c r="E56" s="194"/>
      <c r="F56" s="194"/>
      <c r="G56" s="194"/>
      <c r="H56" s="194"/>
      <c r="I56" s="194"/>
      <c r="J56" s="195"/>
      <c r="K56" s="74"/>
      <c r="L56" s="268" t="s">
        <v>43</v>
      </c>
      <c r="M56" s="269"/>
      <c r="N56" s="269"/>
      <c r="O56" s="269" t="str">
        <f>+L52</f>
        <v>Finance Committee Chair</v>
      </c>
      <c r="P56" s="269"/>
      <c r="Q56" s="269"/>
      <c r="R56" s="278"/>
      <c r="S56" s="153"/>
      <c r="T56" s="153"/>
      <c r="U56" s="153"/>
      <c r="V56" s="72"/>
    </row>
    <row r="57" spans="1:22" ht="20.100000000000001" customHeight="1" thickBot="1">
      <c r="A57" s="22"/>
      <c r="B57" s="276">
        <f>+C7</f>
        <v>0</v>
      </c>
      <c r="C57" s="277"/>
      <c r="D57" s="178" t="s">
        <v>59</v>
      </c>
      <c r="E57" s="179"/>
      <c r="F57" s="179"/>
      <c r="G57" s="179"/>
      <c r="H57" s="179"/>
      <c r="I57" s="179"/>
      <c r="J57" s="180"/>
      <c r="K57" s="74"/>
      <c r="L57" s="266" t="s">
        <v>44</v>
      </c>
      <c r="M57" s="267"/>
      <c r="N57" s="267"/>
      <c r="O57" s="267" t="str">
        <f>+L53</f>
        <v>Division Director</v>
      </c>
      <c r="P57" s="267"/>
      <c r="Q57" s="267"/>
      <c r="R57" s="274"/>
      <c r="S57" s="153"/>
      <c r="T57" s="153"/>
      <c r="U57" s="153"/>
      <c r="V57" s="72"/>
    </row>
    <row r="58" spans="1:22" ht="15" customHeight="1" thickBot="1">
      <c r="A58" s="22"/>
      <c r="B58" s="191">
        <f>+C10</f>
        <v>0</v>
      </c>
      <c r="C58" s="192"/>
      <c r="D58" s="186" t="s">
        <v>53</v>
      </c>
      <c r="E58" s="187"/>
      <c r="F58" s="187"/>
      <c r="G58" s="187"/>
      <c r="H58" s="187"/>
      <c r="I58" s="187"/>
      <c r="J58" s="188"/>
      <c r="K58" s="74"/>
      <c r="L58" s="270" t="s">
        <v>45</v>
      </c>
      <c r="M58" s="271"/>
      <c r="N58" s="271"/>
      <c r="O58" s="271" t="s">
        <v>122</v>
      </c>
      <c r="P58" s="271"/>
      <c r="Q58" s="271"/>
      <c r="R58" s="275"/>
      <c r="S58" s="153"/>
      <c r="T58" s="153"/>
      <c r="U58" s="153"/>
      <c r="V58" s="72"/>
    </row>
    <row r="59" spans="1:22" ht="15" customHeight="1" thickBot="1">
      <c r="A59" s="22"/>
      <c r="B59" s="78"/>
      <c r="C59" s="79"/>
      <c r="D59" s="261">
        <f>+F7</f>
        <v>0</v>
      </c>
      <c r="E59" s="262"/>
      <c r="F59" s="263"/>
      <c r="G59" s="193" t="s">
        <v>60</v>
      </c>
      <c r="H59" s="194"/>
      <c r="I59" s="194"/>
      <c r="J59" s="195"/>
      <c r="K59" s="74"/>
      <c r="L59" s="272" t="s">
        <v>46</v>
      </c>
      <c r="M59" s="273"/>
      <c r="N59" s="273"/>
      <c r="O59" s="264" t="s">
        <v>47</v>
      </c>
      <c r="P59" s="264"/>
      <c r="Q59" s="264"/>
      <c r="R59" s="265"/>
      <c r="S59" s="73"/>
      <c r="T59" s="73"/>
      <c r="U59" s="73"/>
      <c r="V59" s="73"/>
    </row>
    <row r="60" spans="1:22" ht="18.95" customHeight="1" thickBot="1">
      <c r="A60" s="22"/>
      <c r="B60" s="181" t="s">
        <v>153</v>
      </c>
      <c r="C60" s="182"/>
      <c r="D60" s="183" t="s">
        <v>112</v>
      </c>
      <c r="E60" s="184"/>
      <c r="F60" s="184"/>
      <c r="G60" s="184"/>
      <c r="H60" s="184"/>
      <c r="I60" s="184"/>
      <c r="J60" s="185"/>
      <c r="S60" s="57"/>
      <c r="T60" s="57"/>
      <c r="U60" s="57"/>
      <c r="V60" s="57"/>
    </row>
    <row r="61" spans="1:22" ht="18.95" customHeight="1" thickBot="1">
      <c r="A61" s="22"/>
      <c r="B61" s="181" t="s">
        <v>129</v>
      </c>
      <c r="C61" s="182"/>
      <c r="D61" s="186" t="s">
        <v>54</v>
      </c>
      <c r="E61" s="187"/>
      <c r="F61" s="187"/>
      <c r="G61" s="187"/>
      <c r="H61" s="187"/>
      <c r="I61" s="187"/>
      <c r="J61" s="188"/>
    </row>
    <row r="62" spans="1:22" ht="18.95" customHeight="1" thickBot="1">
      <c r="A62" s="22"/>
      <c r="B62" s="189"/>
      <c r="C62" s="190"/>
      <c r="D62" s="258" t="s">
        <v>154</v>
      </c>
      <c r="E62" s="259"/>
      <c r="F62" s="260"/>
      <c r="G62" s="193" t="s">
        <v>48</v>
      </c>
      <c r="H62" s="194"/>
      <c r="I62" s="194"/>
      <c r="J62" s="117"/>
    </row>
    <row r="63" spans="1:22" ht="18.95" customHeight="1" thickBot="1">
      <c r="A63" s="22"/>
      <c r="B63" s="291" t="s">
        <v>128</v>
      </c>
      <c r="C63" s="292"/>
      <c r="D63" s="292"/>
      <c r="E63" s="292"/>
      <c r="F63" s="292"/>
      <c r="G63" s="292"/>
      <c r="H63" s="292"/>
      <c r="I63" s="292"/>
      <c r="J63" s="293"/>
    </row>
    <row r="64" spans="1:22" ht="18.95" customHeight="1" thickBot="1">
      <c r="B64" s="294" t="s">
        <v>50</v>
      </c>
      <c r="C64" s="295"/>
      <c r="D64" s="295"/>
      <c r="E64" s="295"/>
      <c r="F64" s="295"/>
      <c r="G64" s="295"/>
      <c r="H64" s="295"/>
      <c r="I64" s="295"/>
      <c r="J64" s="296"/>
    </row>
    <row r="65" spans="1:16" ht="18.95" customHeight="1" thickBot="1">
      <c r="B65" s="297" t="s">
        <v>109</v>
      </c>
      <c r="C65" s="298"/>
      <c r="D65" s="298"/>
      <c r="E65" s="298"/>
      <c r="F65" s="298"/>
      <c r="G65" s="298"/>
      <c r="H65" s="298"/>
      <c r="I65" s="298"/>
      <c r="J65" s="299"/>
    </row>
    <row r="66" spans="1:16" ht="18.95" customHeight="1">
      <c r="L66" s="97"/>
      <c r="M66" s="52"/>
      <c r="N66" s="52"/>
      <c r="O66" s="52"/>
      <c r="P66" s="52"/>
    </row>
    <row r="67" spans="1:16" ht="18.95" customHeight="1">
      <c r="K67" s="94"/>
      <c r="L67" s="97"/>
      <c r="M67" s="52"/>
      <c r="N67" s="52"/>
      <c r="O67" s="52"/>
      <c r="P67" s="52"/>
    </row>
    <row r="68" spans="1:16" ht="18.95" customHeight="1">
      <c r="A68" s="59"/>
      <c r="B68" s="92">
        <f>+B24</f>
        <v>0</v>
      </c>
      <c r="C68" s="91" t="s">
        <v>107</v>
      </c>
      <c r="D68" s="52"/>
      <c r="E68" s="92">
        <f>+B32</f>
        <v>0</v>
      </c>
      <c r="F68" s="175" t="s">
        <v>108</v>
      </c>
      <c r="G68" s="176"/>
      <c r="H68" s="176"/>
      <c r="I68" s="176"/>
      <c r="J68" s="177"/>
      <c r="K68" s="84"/>
      <c r="L68" s="97"/>
      <c r="M68" s="52"/>
      <c r="N68" s="52"/>
      <c r="O68" s="52"/>
      <c r="P68" s="52"/>
    </row>
    <row r="69" spans="1:16" ht="18.95" customHeight="1">
      <c r="A69" s="62">
        <v>1</v>
      </c>
      <c r="B69" s="65">
        <f t="shared" ref="B69:B80" si="69">+$B$24</f>
        <v>0</v>
      </c>
      <c r="C69" s="93"/>
      <c r="D69" s="62">
        <v>1</v>
      </c>
      <c r="E69" s="65">
        <f t="shared" ref="E69:E80" si="70">+$B$32</f>
        <v>0</v>
      </c>
      <c r="F69" s="146"/>
      <c r="G69" s="147"/>
      <c r="H69" s="147"/>
      <c r="I69" s="147"/>
      <c r="J69" s="148"/>
      <c r="K69" s="97"/>
      <c r="L69" s="97"/>
      <c r="M69" s="52"/>
      <c r="N69" s="52"/>
      <c r="O69" s="52"/>
      <c r="P69" s="52"/>
    </row>
    <row r="70" spans="1:16" ht="18.95" customHeight="1">
      <c r="A70" s="62">
        <v>2</v>
      </c>
      <c r="B70" s="63">
        <f t="shared" si="69"/>
        <v>0</v>
      </c>
      <c r="C70" s="93"/>
      <c r="D70" s="62">
        <v>2</v>
      </c>
      <c r="E70" s="65">
        <f t="shared" si="70"/>
        <v>0</v>
      </c>
      <c r="F70" s="146"/>
      <c r="G70" s="147"/>
      <c r="H70" s="147"/>
      <c r="I70" s="147"/>
      <c r="J70" s="148"/>
      <c r="K70" s="97"/>
      <c r="L70" s="97"/>
      <c r="M70" s="52"/>
      <c r="N70" s="52"/>
      <c r="O70" s="52"/>
      <c r="P70" s="52"/>
    </row>
    <row r="71" spans="1:16" ht="18.95" customHeight="1">
      <c r="A71" s="62">
        <v>3</v>
      </c>
      <c r="B71" s="63">
        <f t="shared" si="69"/>
        <v>0</v>
      </c>
      <c r="C71" s="93"/>
      <c r="D71" s="62">
        <v>3</v>
      </c>
      <c r="E71" s="65">
        <f t="shared" si="70"/>
        <v>0</v>
      </c>
      <c r="F71" s="146"/>
      <c r="G71" s="147"/>
      <c r="H71" s="147"/>
      <c r="I71" s="147"/>
      <c r="J71" s="148"/>
      <c r="K71" s="97"/>
      <c r="L71" s="97"/>
      <c r="M71" s="52"/>
      <c r="N71" s="52"/>
      <c r="O71" s="52"/>
      <c r="P71" s="52"/>
    </row>
    <row r="72" spans="1:16" ht="18.95" customHeight="1">
      <c r="A72" s="62">
        <v>4</v>
      </c>
      <c r="B72" s="63">
        <f t="shared" si="69"/>
        <v>0</v>
      </c>
      <c r="C72" s="93"/>
      <c r="D72" s="62">
        <v>4</v>
      </c>
      <c r="E72" s="65">
        <f t="shared" si="70"/>
        <v>0</v>
      </c>
      <c r="F72" s="146"/>
      <c r="G72" s="147"/>
      <c r="H72" s="147"/>
      <c r="I72" s="147"/>
      <c r="J72" s="148"/>
      <c r="K72" s="97"/>
      <c r="L72" s="97"/>
      <c r="M72" s="52"/>
      <c r="N72" s="52"/>
      <c r="O72" s="52"/>
      <c r="P72" s="52"/>
    </row>
    <row r="73" spans="1:16" ht="18.95" customHeight="1">
      <c r="A73" s="62">
        <v>5</v>
      </c>
      <c r="B73" s="63">
        <f t="shared" si="69"/>
        <v>0</v>
      </c>
      <c r="C73" s="93"/>
      <c r="D73" s="62">
        <v>5</v>
      </c>
      <c r="E73" s="65">
        <f t="shared" si="70"/>
        <v>0</v>
      </c>
      <c r="F73" s="146"/>
      <c r="G73" s="147"/>
      <c r="H73" s="147"/>
      <c r="I73" s="147"/>
      <c r="J73" s="148"/>
      <c r="K73" s="97"/>
      <c r="L73" s="97"/>
      <c r="M73" s="52"/>
      <c r="N73" s="52"/>
      <c r="O73" s="52"/>
      <c r="P73" s="52"/>
    </row>
    <row r="74" spans="1:16" ht="18.95" customHeight="1">
      <c r="A74" s="62">
        <v>6</v>
      </c>
      <c r="B74" s="63">
        <f t="shared" si="69"/>
        <v>0</v>
      </c>
      <c r="C74" s="93"/>
      <c r="D74" s="62">
        <v>6</v>
      </c>
      <c r="E74" s="65">
        <f t="shared" si="70"/>
        <v>0</v>
      </c>
      <c r="F74" s="146"/>
      <c r="G74" s="147"/>
      <c r="H74" s="147"/>
      <c r="I74" s="147"/>
      <c r="J74" s="148"/>
      <c r="K74" s="97"/>
      <c r="L74" s="97"/>
      <c r="M74" s="52"/>
      <c r="N74" s="52"/>
      <c r="O74" s="52"/>
      <c r="P74" s="52"/>
    </row>
    <row r="75" spans="1:16" ht="18.95" customHeight="1">
      <c r="A75" s="62">
        <v>7</v>
      </c>
      <c r="B75" s="63">
        <f t="shared" si="69"/>
        <v>0</v>
      </c>
      <c r="C75" s="93"/>
      <c r="D75" s="62">
        <v>7</v>
      </c>
      <c r="E75" s="65">
        <f t="shared" si="70"/>
        <v>0</v>
      </c>
      <c r="F75" s="146"/>
      <c r="G75" s="147"/>
      <c r="H75" s="147"/>
      <c r="I75" s="147"/>
      <c r="J75" s="148"/>
      <c r="K75" s="97"/>
      <c r="L75" s="97"/>
      <c r="M75" s="52"/>
      <c r="N75" s="52"/>
      <c r="O75" s="52"/>
      <c r="P75" s="52"/>
    </row>
    <row r="76" spans="1:16" ht="18.95" customHeight="1">
      <c r="A76" s="62">
        <v>8</v>
      </c>
      <c r="B76" s="63">
        <f t="shared" si="69"/>
        <v>0</v>
      </c>
      <c r="C76" s="93"/>
      <c r="D76" s="62">
        <v>8</v>
      </c>
      <c r="E76" s="65">
        <f t="shared" si="70"/>
        <v>0</v>
      </c>
      <c r="F76" s="146"/>
      <c r="G76" s="147"/>
      <c r="H76" s="147"/>
      <c r="I76" s="147"/>
      <c r="J76" s="148"/>
      <c r="K76" s="97"/>
      <c r="L76" s="97"/>
      <c r="M76" s="52"/>
      <c r="N76" s="52"/>
      <c r="O76" s="52"/>
      <c r="P76" s="52"/>
    </row>
    <row r="77" spans="1:16" ht="18.95" customHeight="1">
      <c r="A77" s="62">
        <v>9</v>
      </c>
      <c r="B77" s="63">
        <f t="shared" si="69"/>
        <v>0</v>
      </c>
      <c r="C77" s="93"/>
      <c r="D77" s="62">
        <v>9</v>
      </c>
      <c r="E77" s="65">
        <f t="shared" si="70"/>
        <v>0</v>
      </c>
      <c r="F77" s="146"/>
      <c r="G77" s="147"/>
      <c r="H77" s="147"/>
      <c r="I77" s="147"/>
      <c r="J77" s="148"/>
      <c r="K77" s="97"/>
      <c r="L77" s="60"/>
      <c r="M77" s="52"/>
      <c r="N77" s="52"/>
      <c r="O77" s="52"/>
      <c r="P77" s="52"/>
    </row>
    <row r="78" spans="1:16" ht="18.95" customHeight="1">
      <c r="A78" s="62">
        <v>10</v>
      </c>
      <c r="B78" s="63">
        <f t="shared" si="69"/>
        <v>0</v>
      </c>
      <c r="C78" s="93"/>
      <c r="D78" s="62">
        <v>10</v>
      </c>
      <c r="E78" s="65">
        <f t="shared" si="70"/>
        <v>0</v>
      </c>
      <c r="F78" s="146"/>
      <c r="G78" s="147"/>
      <c r="H78" s="147"/>
      <c r="I78" s="147"/>
      <c r="J78" s="148"/>
      <c r="K78" s="97"/>
      <c r="L78" s="96"/>
      <c r="M78" s="57"/>
      <c r="N78" s="52"/>
      <c r="O78" s="52"/>
      <c r="P78" s="52"/>
    </row>
    <row r="79" spans="1:16" ht="18.95" customHeight="1">
      <c r="A79" s="62">
        <v>11</v>
      </c>
      <c r="B79" s="63">
        <f t="shared" si="69"/>
        <v>0</v>
      </c>
      <c r="C79" s="93"/>
      <c r="D79" s="62">
        <v>11</v>
      </c>
      <c r="E79" s="66">
        <f t="shared" si="70"/>
        <v>0</v>
      </c>
      <c r="F79" s="146"/>
      <c r="G79" s="147"/>
      <c r="H79" s="147"/>
      <c r="I79" s="147"/>
      <c r="J79" s="148"/>
      <c r="K79" s="97"/>
      <c r="L79" s="84"/>
      <c r="M79" s="52"/>
      <c r="N79" s="52"/>
      <c r="O79" s="52"/>
      <c r="P79" s="52"/>
    </row>
    <row r="80" spans="1:16" ht="18.95" customHeight="1">
      <c r="A80" s="62">
        <v>12</v>
      </c>
      <c r="B80" s="63">
        <f t="shared" si="69"/>
        <v>0</v>
      </c>
      <c r="C80" s="93"/>
      <c r="D80" s="62">
        <v>12</v>
      </c>
      <c r="E80" s="67">
        <f t="shared" si="70"/>
        <v>0</v>
      </c>
      <c r="F80" s="146"/>
      <c r="G80" s="147"/>
      <c r="H80" s="147"/>
      <c r="I80" s="147"/>
      <c r="J80" s="148"/>
      <c r="K80" s="60"/>
      <c r="L80" s="97"/>
      <c r="M80" s="52"/>
      <c r="N80" s="52"/>
      <c r="O80" s="52"/>
      <c r="P80" s="52"/>
    </row>
    <row r="81" spans="1:16" ht="18.95" customHeight="1">
      <c r="A81" s="62"/>
      <c r="B81" s="64"/>
      <c r="C81" s="84"/>
      <c r="D81" s="62"/>
      <c r="E81" s="64"/>
      <c r="F81" s="60"/>
      <c r="G81" s="60"/>
      <c r="H81" s="60"/>
      <c r="I81" s="81"/>
      <c r="J81" s="60"/>
      <c r="K81" s="95"/>
      <c r="L81" s="97"/>
      <c r="M81" s="52"/>
      <c r="N81" s="52"/>
      <c r="O81" s="52"/>
      <c r="P81" s="52"/>
    </row>
    <row r="82" spans="1:16" ht="18.95" customHeight="1">
      <c r="A82" s="62"/>
      <c r="B82" s="92">
        <f>+B25</f>
        <v>0</v>
      </c>
      <c r="C82" s="91" t="s">
        <v>107</v>
      </c>
      <c r="D82" s="62"/>
      <c r="E82" s="61">
        <f>+B33</f>
        <v>0</v>
      </c>
      <c r="F82" s="257" t="s">
        <v>108</v>
      </c>
      <c r="G82" s="176"/>
      <c r="H82" s="176"/>
      <c r="I82" s="176"/>
      <c r="J82" s="177"/>
      <c r="K82" s="84"/>
      <c r="L82" s="97"/>
      <c r="M82" s="52"/>
      <c r="N82" s="52"/>
      <c r="O82" s="52"/>
      <c r="P82" s="52"/>
    </row>
    <row r="83" spans="1:16" ht="18.95" customHeight="1">
      <c r="A83" s="62">
        <v>1</v>
      </c>
      <c r="B83" s="63">
        <f t="shared" ref="B83:B94" si="71">+$B$25</f>
        <v>0</v>
      </c>
      <c r="C83" s="93"/>
      <c r="D83" s="62">
        <v>1</v>
      </c>
      <c r="E83" s="68">
        <f t="shared" ref="E83:E94" si="72">+$B$33</f>
        <v>0</v>
      </c>
      <c r="F83" s="146"/>
      <c r="G83" s="147"/>
      <c r="H83" s="147"/>
      <c r="I83" s="147"/>
      <c r="J83" s="148"/>
      <c r="K83" s="97"/>
      <c r="L83" s="97"/>
      <c r="M83" s="52"/>
      <c r="N83" s="52"/>
      <c r="O83" s="52"/>
      <c r="P83" s="52"/>
    </row>
    <row r="84" spans="1:16" ht="18.95" customHeight="1">
      <c r="A84" s="62">
        <v>2</v>
      </c>
      <c r="B84" s="63">
        <f t="shared" si="71"/>
        <v>0</v>
      </c>
      <c r="C84" s="93"/>
      <c r="D84" s="62">
        <v>2</v>
      </c>
      <c r="E84" s="68">
        <f t="shared" si="72"/>
        <v>0</v>
      </c>
      <c r="F84" s="146"/>
      <c r="G84" s="147"/>
      <c r="H84" s="147"/>
      <c r="I84" s="147"/>
      <c r="J84" s="148"/>
      <c r="K84" s="97"/>
      <c r="L84" s="97"/>
      <c r="M84" s="52"/>
      <c r="N84" s="52"/>
      <c r="O84" s="52"/>
      <c r="P84" s="52"/>
    </row>
    <row r="85" spans="1:16" ht="18.95" customHeight="1">
      <c r="A85" s="62">
        <v>3</v>
      </c>
      <c r="B85" s="63">
        <f t="shared" si="71"/>
        <v>0</v>
      </c>
      <c r="C85" s="93"/>
      <c r="D85" s="62">
        <v>3</v>
      </c>
      <c r="E85" s="68">
        <f t="shared" si="72"/>
        <v>0</v>
      </c>
      <c r="F85" s="146"/>
      <c r="G85" s="147"/>
      <c r="H85" s="147"/>
      <c r="I85" s="147"/>
      <c r="J85" s="148"/>
      <c r="K85" s="97"/>
      <c r="L85" s="97"/>
      <c r="M85" s="52"/>
      <c r="N85" s="52"/>
      <c r="O85" s="52"/>
      <c r="P85" s="52"/>
    </row>
    <row r="86" spans="1:16" ht="18.95" customHeight="1">
      <c r="A86" s="62">
        <v>4</v>
      </c>
      <c r="B86" s="63">
        <f t="shared" si="71"/>
        <v>0</v>
      </c>
      <c r="C86" s="93"/>
      <c r="D86" s="62">
        <v>4</v>
      </c>
      <c r="E86" s="68">
        <f t="shared" si="72"/>
        <v>0</v>
      </c>
      <c r="F86" s="146"/>
      <c r="G86" s="147"/>
      <c r="H86" s="147"/>
      <c r="I86" s="147"/>
      <c r="J86" s="148"/>
      <c r="K86" s="97"/>
      <c r="L86" s="97"/>
      <c r="M86" s="52"/>
      <c r="N86" s="52"/>
      <c r="O86" s="52"/>
      <c r="P86" s="52"/>
    </row>
    <row r="87" spans="1:16" ht="18.95" customHeight="1">
      <c r="A87" s="62">
        <v>5</v>
      </c>
      <c r="B87" s="63">
        <f t="shared" si="71"/>
        <v>0</v>
      </c>
      <c r="C87" s="93"/>
      <c r="D87" s="62">
        <v>5</v>
      </c>
      <c r="E87" s="68">
        <f t="shared" si="72"/>
        <v>0</v>
      </c>
      <c r="F87" s="146"/>
      <c r="G87" s="147"/>
      <c r="H87" s="147"/>
      <c r="I87" s="147"/>
      <c r="J87" s="148"/>
      <c r="K87" s="97"/>
      <c r="L87" s="97"/>
      <c r="M87" s="52"/>
      <c r="N87" s="52"/>
      <c r="O87" s="52"/>
      <c r="P87" s="52"/>
    </row>
    <row r="88" spans="1:16" ht="18.95" customHeight="1">
      <c r="A88" s="62">
        <v>6</v>
      </c>
      <c r="B88" s="63">
        <f t="shared" si="71"/>
        <v>0</v>
      </c>
      <c r="C88" s="93"/>
      <c r="D88" s="62">
        <v>6</v>
      </c>
      <c r="E88" s="68">
        <f t="shared" si="72"/>
        <v>0</v>
      </c>
      <c r="F88" s="146"/>
      <c r="G88" s="147"/>
      <c r="H88" s="147"/>
      <c r="I88" s="147"/>
      <c r="J88" s="148"/>
      <c r="K88" s="97"/>
      <c r="L88" s="97"/>
      <c r="M88" s="52"/>
      <c r="N88" s="52"/>
      <c r="O88" s="52"/>
      <c r="P88" s="52"/>
    </row>
    <row r="89" spans="1:16" ht="18.95" customHeight="1">
      <c r="A89" s="62">
        <v>7</v>
      </c>
      <c r="B89" s="63">
        <f t="shared" si="71"/>
        <v>0</v>
      </c>
      <c r="C89" s="93"/>
      <c r="D89" s="62">
        <v>7</v>
      </c>
      <c r="E89" s="68">
        <f t="shared" si="72"/>
        <v>0</v>
      </c>
      <c r="F89" s="146"/>
      <c r="G89" s="147"/>
      <c r="H89" s="147"/>
      <c r="I89" s="147"/>
      <c r="J89" s="148"/>
      <c r="K89" s="97"/>
      <c r="L89" s="97"/>
      <c r="M89" s="52"/>
      <c r="N89" s="52"/>
      <c r="O89" s="52"/>
      <c r="P89" s="52"/>
    </row>
    <row r="90" spans="1:16" ht="18.95" customHeight="1">
      <c r="A90" s="62">
        <v>8</v>
      </c>
      <c r="B90" s="63">
        <f t="shared" si="71"/>
        <v>0</v>
      </c>
      <c r="C90" s="93"/>
      <c r="D90" s="62">
        <v>8</v>
      </c>
      <c r="E90" s="68">
        <f t="shared" si="72"/>
        <v>0</v>
      </c>
      <c r="F90" s="146"/>
      <c r="G90" s="147"/>
      <c r="H90" s="147"/>
      <c r="I90" s="147"/>
      <c r="J90" s="148"/>
      <c r="K90" s="97"/>
      <c r="L90" s="97"/>
      <c r="M90" s="52"/>
      <c r="N90" s="52"/>
      <c r="O90" s="52"/>
      <c r="P90" s="52"/>
    </row>
    <row r="91" spans="1:16" ht="18.95" customHeight="1">
      <c r="A91" s="62">
        <v>9</v>
      </c>
      <c r="B91" s="63">
        <f t="shared" si="71"/>
        <v>0</v>
      </c>
      <c r="C91" s="93"/>
      <c r="D91" s="62">
        <v>9</v>
      </c>
      <c r="E91" s="68">
        <f t="shared" si="72"/>
        <v>0</v>
      </c>
      <c r="F91" s="146"/>
      <c r="G91" s="147"/>
      <c r="H91" s="147"/>
      <c r="I91" s="147"/>
      <c r="J91" s="148"/>
      <c r="K91" s="97"/>
      <c r="L91" s="60"/>
      <c r="M91" s="52"/>
      <c r="N91" s="52"/>
      <c r="O91" s="52"/>
      <c r="P91" s="52"/>
    </row>
    <row r="92" spans="1:16" ht="18.95" customHeight="1">
      <c r="A92" s="62">
        <v>10</v>
      </c>
      <c r="B92" s="63">
        <f t="shared" si="71"/>
        <v>0</v>
      </c>
      <c r="C92" s="93"/>
      <c r="D92" s="62">
        <v>10</v>
      </c>
      <c r="E92" s="68">
        <f t="shared" si="72"/>
        <v>0</v>
      </c>
      <c r="F92" s="146"/>
      <c r="G92" s="147"/>
      <c r="H92" s="147"/>
      <c r="I92" s="147"/>
      <c r="J92" s="148"/>
      <c r="K92" s="97"/>
      <c r="L92" s="96"/>
      <c r="M92" s="52"/>
      <c r="N92" s="52"/>
      <c r="O92" s="52"/>
      <c r="P92" s="52"/>
    </row>
    <row r="93" spans="1:16" ht="18.95" customHeight="1">
      <c r="A93" s="62">
        <v>11</v>
      </c>
      <c r="B93" s="63">
        <f t="shared" si="71"/>
        <v>0</v>
      </c>
      <c r="C93" s="93"/>
      <c r="D93" s="62">
        <v>11</v>
      </c>
      <c r="E93" s="68">
        <f t="shared" si="72"/>
        <v>0</v>
      </c>
      <c r="F93" s="146"/>
      <c r="G93" s="147"/>
      <c r="H93" s="147"/>
      <c r="I93" s="147"/>
      <c r="J93" s="148"/>
      <c r="K93" s="97"/>
      <c r="L93" s="84"/>
      <c r="M93" s="52"/>
      <c r="N93" s="52"/>
      <c r="O93" s="52"/>
      <c r="P93" s="52"/>
    </row>
    <row r="94" spans="1:16" ht="18.95" customHeight="1">
      <c r="A94" s="62">
        <v>12</v>
      </c>
      <c r="B94" s="63">
        <f t="shared" si="71"/>
        <v>0</v>
      </c>
      <c r="C94" s="93"/>
      <c r="D94" s="62">
        <v>12</v>
      </c>
      <c r="E94" s="68">
        <f t="shared" si="72"/>
        <v>0</v>
      </c>
      <c r="F94" s="146"/>
      <c r="G94" s="147"/>
      <c r="H94" s="147"/>
      <c r="I94" s="147"/>
      <c r="J94" s="148"/>
      <c r="K94" s="60"/>
      <c r="L94" s="97"/>
      <c r="M94" s="52"/>
      <c r="N94" s="52"/>
      <c r="O94" s="52"/>
      <c r="P94" s="52"/>
    </row>
    <row r="95" spans="1:16" ht="18.95" customHeight="1">
      <c r="A95" s="62"/>
      <c r="D95" s="62"/>
      <c r="E95" s="64"/>
      <c r="F95" s="60"/>
      <c r="G95" s="60"/>
      <c r="H95" s="60"/>
      <c r="I95" s="81"/>
      <c r="J95" s="60"/>
      <c r="K95" s="95"/>
      <c r="L95" s="97"/>
      <c r="M95" s="52"/>
      <c r="N95" s="52"/>
      <c r="O95" s="52"/>
      <c r="P95" s="52"/>
    </row>
    <row r="96" spans="1:16" ht="18.95" customHeight="1">
      <c r="A96" s="62"/>
      <c r="B96" s="92">
        <f>+B26</f>
        <v>0</v>
      </c>
      <c r="C96" s="91" t="s">
        <v>107</v>
      </c>
      <c r="D96" s="62"/>
      <c r="E96" s="61">
        <f>+B34</f>
        <v>0</v>
      </c>
      <c r="F96" s="175" t="s">
        <v>108</v>
      </c>
      <c r="G96" s="176"/>
      <c r="H96" s="176"/>
      <c r="I96" s="176"/>
      <c r="J96" s="177"/>
      <c r="K96" s="84"/>
      <c r="L96" s="97"/>
      <c r="M96" s="52"/>
      <c r="N96" s="52"/>
      <c r="O96" s="52"/>
      <c r="P96" s="52"/>
    </row>
    <row r="97" spans="1:16" ht="18.95" customHeight="1">
      <c r="A97" s="62">
        <v>1</v>
      </c>
      <c r="B97" s="63">
        <f t="shared" ref="B97:B108" si="73">+$B$26</f>
        <v>0</v>
      </c>
      <c r="C97" s="93"/>
      <c r="D97" s="62">
        <v>1</v>
      </c>
      <c r="E97" s="63">
        <f t="shared" ref="E97:E108" si="74">+$B$34</f>
        <v>0</v>
      </c>
      <c r="F97" s="146"/>
      <c r="G97" s="147"/>
      <c r="H97" s="147"/>
      <c r="I97" s="147"/>
      <c r="J97" s="148"/>
      <c r="K97" s="97"/>
      <c r="L97" s="97"/>
      <c r="M97" s="52"/>
      <c r="N97" s="52"/>
      <c r="O97" s="52"/>
      <c r="P97" s="52"/>
    </row>
    <row r="98" spans="1:16" ht="18.95" customHeight="1">
      <c r="A98" s="62">
        <v>2</v>
      </c>
      <c r="B98" s="63">
        <f t="shared" si="73"/>
        <v>0</v>
      </c>
      <c r="C98" s="93"/>
      <c r="D98" s="62">
        <v>2</v>
      </c>
      <c r="E98" s="63">
        <f t="shared" si="74"/>
        <v>0</v>
      </c>
      <c r="F98" s="146"/>
      <c r="G98" s="147"/>
      <c r="H98" s="147"/>
      <c r="I98" s="147"/>
      <c r="J98" s="148"/>
      <c r="K98" s="97"/>
      <c r="L98" s="97"/>
      <c r="M98" s="52"/>
      <c r="N98" s="52"/>
      <c r="O98" s="52"/>
      <c r="P98" s="52"/>
    </row>
    <row r="99" spans="1:16" ht="18.95" customHeight="1">
      <c r="A99" s="62">
        <v>3</v>
      </c>
      <c r="B99" s="63">
        <f t="shared" si="73"/>
        <v>0</v>
      </c>
      <c r="C99" s="93"/>
      <c r="D99" s="62">
        <v>3</v>
      </c>
      <c r="E99" s="63">
        <f t="shared" si="74"/>
        <v>0</v>
      </c>
      <c r="F99" s="146"/>
      <c r="G99" s="147"/>
      <c r="H99" s="147"/>
      <c r="I99" s="147"/>
      <c r="J99" s="148"/>
      <c r="K99" s="97"/>
      <c r="L99" s="97"/>
      <c r="M99" s="52"/>
      <c r="N99" s="52"/>
      <c r="O99" s="52"/>
      <c r="P99" s="52"/>
    </row>
    <row r="100" spans="1:16" ht="18.95" customHeight="1">
      <c r="A100" s="62">
        <v>4</v>
      </c>
      <c r="B100" s="63">
        <f t="shared" si="73"/>
        <v>0</v>
      </c>
      <c r="C100" s="93"/>
      <c r="D100" s="62">
        <v>4</v>
      </c>
      <c r="E100" s="63">
        <f t="shared" si="74"/>
        <v>0</v>
      </c>
      <c r="F100" s="146"/>
      <c r="G100" s="147"/>
      <c r="H100" s="147"/>
      <c r="I100" s="147"/>
      <c r="J100" s="148"/>
      <c r="K100" s="97"/>
      <c r="L100" s="97"/>
      <c r="M100" s="52"/>
      <c r="N100" s="52"/>
      <c r="O100" s="52"/>
      <c r="P100" s="52"/>
    </row>
    <row r="101" spans="1:16" ht="18.95" customHeight="1">
      <c r="A101" s="62">
        <v>5</v>
      </c>
      <c r="B101" s="63">
        <f t="shared" si="73"/>
        <v>0</v>
      </c>
      <c r="C101" s="93"/>
      <c r="D101" s="62">
        <v>5</v>
      </c>
      <c r="E101" s="63">
        <f t="shared" si="74"/>
        <v>0</v>
      </c>
      <c r="F101" s="146"/>
      <c r="G101" s="147"/>
      <c r="H101" s="147"/>
      <c r="I101" s="147"/>
      <c r="J101" s="148"/>
      <c r="K101" s="97"/>
      <c r="L101" s="97"/>
      <c r="M101" s="52"/>
      <c r="N101" s="52"/>
      <c r="O101" s="52"/>
      <c r="P101" s="52"/>
    </row>
    <row r="102" spans="1:16" ht="18.95" customHeight="1">
      <c r="A102" s="62">
        <v>6</v>
      </c>
      <c r="B102" s="63">
        <f t="shared" si="73"/>
        <v>0</v>
      </c>
      <c r="C102" s="93"/>
      <c r="D102" s="62">
        <v>6</v>
      </c>
      <c r="E102" s="63">
        <f t="shared" si="74"/>
        <v>0</v>
      </c>
      <c r="F102" s="146"/>
      <c r="G102" s="147"/>
      <c r="H102" s="147"/>
      <c r="I102" s="147"/>
      <c r="J102" s="148"/>
      <c r="K102" s="97"/>
      <c r="L102" s="97"/>
      <c r="M102" s="52"/>
      <c r="N102" s="52"/>
      <c r="O102" s="52"/>
      <c r="P102" s="52"/>
    </row>
    <row r="103" spans="1:16" ht="18.95" customHeight="1">
      <c r="A103" s="62">
        <v>7</v>
      </c>
      <c r="B103" s="63">
        <f t="shared" si="73"/>
        <v>0</v>
      </c>
      <c r="C103" s="93"/>
      <c r="D103" s="62">
        <v>7</v>
      </c>
      <c r="E103" s="63">
        <f t="shared" si="74"/>
        <v>0</v>
      </c>
      <c r="F103" s="146"/>
      <c r="G103" s="147"/>
      <c r="H103" s="147"/>
      <c r="I103" s="147"/>
      <c r="J103" s="148"/>
      <c r="K103" s="97"/>
      <c r="L103" s="97"/>
      <c r="M103" s="52"/>
      <c r="N103" s="52"/>
      <c r="O103" s="52"/>
      <c r="P103" s="52"/>
    </row>
    <row r="104" spans="1:16" ht="18.95" customHeight="1">
      <c r="A104" s="62">
        <v>8</v>
      </c>
      <c r="B104" s="63">
        <f t="shared" si="73"/>
        <v>0</v>
      </c>
      <c r="C104" s="93"/>
      <c r="D104" s="62">
        <v>8</v>
      </c>
      <c r="E104" s="63">
        <f t="shared" si="74"/>
        <v>0</v>
      </c>
      <c r="F104" s="146"/>
      <c r="G104" s="147"/>
      <c r="H104" s="147"/>
      <c r="I104" s="147"/>
      <c r="J104" s="148"/>
      <c r="K104" s="97"/>
      <c r="L104" s="97"/>
      <c r="M104" s="52"/>
      <c r="N104" s="52"/>
      <c r="O104" s="52"/>
      <c r="P104" s="52"/>
    </row>
    <row r="105" spans="1:16" ht="18.95" customHeight="1">
      <c r="A105" s="62">
        <v>9</v>
      </c>
      <c r="B105" s="63">
        <f t="shared" si="73"/>
        <v>0</v>
      </c>
      <c r="C105" s="93"/>
      <c r="D105" s="62">
        <v>9</v>
      </c>
      <c r="E105" s="63">
        <f t="shared" si="74"/>
        <v>0</v>
      </c>
      <c r="F105" s="146"/>
      <c r="G105" s="147"/>
      <c r="H105" s="147"/>
      <c r="I105" s="147"/>
      <c r="J105" s="148"/>
      <c r="K105" s="97"/>
      <c r="L105" s="60"/>
      <c r="M105" s="52"/>
      <c r="N105" s="52"/>
      <c r="O105" s="52"/>
      <c r="P105" s="52"/>
    </row>
    <row r="106" spans="1:16" ht="18.95" customHeight="1">
      <c r="A106" s="62">
        <v>10</v>
      </c>
      <c r="B106" s="63">
        <f t="shared" si="73"/>
        <v>0</v>
      </c>
      <c r="C106" s="93"/>
      <c r="D106" s="62">
        <v>10</v>
      </c>
      <c r="E106" s="63">
        <f t="shared" si="74"/>
        <v>0</v>
      </c>
      <c r="F106" s="146"/>
      <c r="G106" s="147"/>
      <c r="H106" s="147"/>
      <c r="I106" s="147"/>
      <c r="J106" s="148"/>
      <c r="K106" s="97"/>
      <c r="L106" s="96"/>
      <c r="M106" s="52"/>
      <c r="N106" s="52"/>
      <c r="O106" s="52"/>
      <c r="P106" s="52"/>
    </row>
    <row r="107" spans="1:16" ht="18.95" customHeight="1">
      <c r="A107" s="62">
        <v>11</v>
      </c>
      <c r="B107" s="63">
        <f t="shared" si="73"/>
        <v>0</v>
      </c>
      <c r="C107" s="93"/>
      <c r="D107" s="62">
        <v>11</v>
      </c>
      <c r="E107" s="63">
        <f t="shared" si="74"/>
        <v>0</v>
      </c>
      <c r="F107" s="146"/>
      <c r="G107" s="147"/>
      <c r="H107" s="147"/>
      <c r="I107" s="147"/>
      <c r="J107" s="148"/>
      <c r="K107" s="97"/>
      <c r="L107" s="84"/>
      <c r="M107" s="52"/>
      <c r="N107" s="52"/>
      <c r="O107" s="52"/>
      <c r="P107" s="52"/>
    </row>
    <row r="108" spans="1:16" ht="18.95" customHeight="1">
      <c r="A108" s="62">
        <v>12</v>
      </c>
      <c r="B108" s="63">
        <f t="shared" si="73"/>
        <v>0</v>
      </c>
      <c r="C108" s="93"/>
      <c r="D108" s="62">
        <v>12</v>
      </c>
      <c r="E108" s="63">
        <f t="shared" si="74"/>
        <v>0</v>
      </c>
      <c r="F108" s="146"/>
      <c r="G108" s="147"/>
      <c r="H108" s="147"/>
      <c r="I108" s="147"/>
      <c r="J108" s="148"/>
      <c r="K108" s="60"/>
      <c r="L108" s="97"/>
      <c r="M108" s="52"/>
      <c r="N108" s="52"/>
      <c r="O108" s="52"/>
      <c r="P108" s="52"/>
    </row>
    <row r="109" spans="1:16" ht="18.95" customHeight="1">
      <c r="A109" s="62"/>
      <c r="D109" s="62"/>
      <c r="E109" s="64"/>
      <c r="F109" s="60"/>
      <c r="G109" s="60"/>
      <c r="H109" s="60"/>
      <c r="I109" s="81"/>
      <c r="J109" s="60"/>
      <c r="K109" s="95"/>
      <c r="L109" s="97"/>
      <c r="M109" s="52"/>
      <c r="N109" s="52"/>
      <c r="O109" s="52"/>
      <c r="P109" s="52"/>
    </row>
    <row r="110" spans="1:16" ht="18.95" customHeight="1">
      <c r="A110" s="62"/>
      <c r="B110" s="92">
        <f>+B27</f>
        <v>0</v>
      </c>
      <c r="C110" s="91" t="s">
        <v>107</v>
      </c>
      <c r="D110" s="62"/>
      <c r="E110" s="61">
        <f>+B35</f>
        <v>0</v>
      </c>
      <c r="F110" s="175" t="s">
        <v>108</v>
      </c>
      <c r="G110" s="176"/>
      <c r="H110" s="176"/>
      <c r="I110" s="176"/>
      <c r="J110" s="177"/>
      <c r="K110" s="84"/>
      <c r="L110" s="97"/>
      <c r="M110" s="52"/>
      <c r="N110" s="52"/>
      <c r="O110" s="52"/>
      <c r="P110" s="52"/>
    </row>
    <row r="111" spans="1:16" ht="18.95" customHeight="1">
      <c r="A111" s="62">
        <v>1</v>
      </c>
      <c r="B111" s="63">
        <f t="shared" ref="B111:B122" si="75">+$B$27</f>
        <v>0</v>
      </c>
      <c r="C111" s="93"/>
      <c r="D111" s="62">
        <v>1</v>
      </c>
      <c r="E111" s="63">
        <f t="shared" ref="E111:E122" si="76">+$B$35</f>
        <v>0</v>
      </c>
      <c r="F111" s="146"/>
      <c r="G111" s="147"/>
      <c r="H111" s="147"/>
      <c r="I111" s="147"/>
      <c r="J111" s="148"/>
      <c r="K111" s="97"/>
      <c r="L111" s="97"/>
      <c r="M111" s="52"/>
      <c r="N111" s="52"/>
      <c r="O111" s="52"/>
      <c r="P111" s="52"/>
    </row>
    <row r="112" spans="1:16" ht="18.95" customHeight="1">
      <c r="A112" s="62">
        <v>2</v>
      </c>
      <c r="B112" s="63">
        <f t="shared" si="75"/>
        <v>0</v>
      </c>
      <c r="C112" s="93"/>
      <c r="D112" s="62">
        <v>2</v>
      </c>
      <c r="E112" s="63">
        <f t="shared" si="76"/>
        <v>0</v>
      </c>
      <c r="F112" s="146"/>
      <c r="G112" s="147"/>
      <c r="H112" s="147"/>
      <c r="I112" s="147"/>
      <c r="J112" s="148"/>
      <c r="K112" s="97"/>
      <c r="L112" s="97"/>
      <c r="M112" s="52"/>
      <c r="N112" s="52"/>
      <c r="O112" s="52"/>
      <c r="P112" s="52"/>
    </row>
    <row r="113" spans="1:16" ht="18.95" customHeight="1">
      <c r="A113" s="62">
        <v>3</v>
      </c>
      <c r="B113" s="63">
        <f t="shared" si="75"/>
        <v>0</v>
      </c>
      <c r="C113" s="93"/>
      <c r="D113" s="62">
        <v>3</v>
      </c>
      <c r="E113" s="63">
        <f t="shared" si="76"/>
        <v>0</v>
      </c>
      <c r="F113" s="146"/>
      <c r="G113" s="147"/>
      <c r="H113" s="147"/>
      <c r="I113" s="147"/>
      <c r="J113" s="148"/>
      <c r="K113" s="97"/>
      <c r="L113" s="97"/>
      <c r="M113" s="52"/>
      <c r="N113" s="52"/>
      <c r="O113" s="52"/>
      <c r="P113" s="52"/>
    </row>
    <row r="114" spans="1:16" ht="18.95" customHeight="1">
      <c r="A114" s="62">
        <v>4</v>
      </c>
      <c r="B114" s="63">
        <f t="shared" si="75"/>
        <v>0</v>
      </c>
      <c r="C114" s="93"/>
      <c r="D114" s="62">
        <v>4</v>
      </c>
      <c r="E114" s="63">
        <f t="shared" si="76"/>
        <v>0</v>
      </c>
      <c r="F114" s="146"/>
      <c r="G114" s="147"/>
      <c r="H114" s="147"/>
      <c r="I114" s="147"/>
      <c r="J114" s="148"/>
      <c r="K114" s="97"/>
      <c r="L114" s="97"/>
      <c r="M114" s="52"/>
      <c r="N114" s="52"/>
      <c r="O114" s="52"/>
      <c r="P114" s="52"/>
    </row>
    <row r="115" spans="1:16" ht="18.95" customHeight="1">
      <c r="A115" s="62">
        <v>5</v>
      </c>
      <c r="B115" s="63">
        <f t="shared" si="75"/>
        <v>0</v>
      </c>
      <c r="C115" s="93"/>
      <c r="D115" s="62">
        <v>5</v>
      </c>
      <c r="E115" s="63">
        <f t="shared" si="76"/>
        <v>0</v>
      </c>
      <c r="F115" s="146"/>
      <c r="G115" s="147"/>
      <c r="H115" s="147"/>
      <c r="I115" s="147"/>
      <c r="J115" s="148"/>
      <c r="K115" s="97"/>
      <c r="L115" s="97"/>
      <c r="M115" s="52"/>
      <c r="N115" s="52"/>
      <c r="O115" s="52"/>
      <c r="P115" s="52"/>
    </row>
    <row r="116" spans="1:16" ht="18.95" customHeight="1">
      <c r="A116" s="62">
        <v>6</v>
      </c>
      <c r="B116" s="63">
        <f t="shared" si="75"/>
        <v>0</v>
      </c>
      <c r="C116" s="93"/>
      <c r="D116" s="62">
        <v>6</v>
      </c>
      <c r="E116" s="63">
        <f t="shared" si="76"/>
        <v>0</v>
      </c>
      <c r="F116" s="146"/>
      <c r="G116" s="147"/>
      <c r="H116" s="147"/>
      <c r="I116" s="147"/>
      <c r="J116" s="148"/>
      <c r="K116" s="97"/>
      <c r="L116" s="97"/>
      <c r="M116" s="52"/>
      <c r="N116" s="52"/>
      <c r="O116" s="52"/>
      <c r="P116" s="52"/>
    </row>
    <row r="117" spans="1:16" ht="18.95" customHeight="1">
      <c r="A117" s="62">
        <v>7</v>
      </c>
      <c r="B117" s="63">
        <f t="shared" si="75"/>
        <v>0</v>
      </c>
      <c r="C117" s="93"/>
      <c r="D117" s="62">
        <v>7</v>
      </c>
      <c r="E117" s="63">
        <f t="shared" si="76"/>
        <v>0</v>
      </c>
      <c r="F117" s="146"/>
      <c r="G117" s="147"/>
      <c r="H117" s="147"/>
      <c r="I117" s="147"/>
      <c r="J117" s="148"/>
      <c r="K117" s="97"/>
      <c r="L117" s="97"/>
      <c r="M117" s="52"/>
      <c r="N117" s="52"/>
      <c r="O117" s="52"/>
      <c r="P117" s="52"/>
    </row>
    <row r="118" spans="1:16" ht="18.95" customHeight="1">
      <c r="A118" s="62">
        <v>8</v>
      </c>
      <c r="B118" s="63">
        <f t="shared" si="75"/>
        <v>0</v>
      </c>
      <c r="C118" s="93"/>
      <c r="D118" s="62">
        <v>8</v>
      </c>
      <c r="E118" s="63">
        <f t="shared" si="76"/>
        <v>0</v>
      </c>
      <c r="F118" s="146"/>
      <c r="G118" s="147"/>
      <c r="H118" s="147"/>
      <c r="I118" s="147"/>
      <c r="J118" s="148"/>
      <c r="K118" s="97"/>
      <c r="L118" s="97"/>
      <c r="M118" s="52"/>
      <c r="N118" s="52"/>
      <c r="O118" s="52"/>
      <c r="P118" s="52"/>
    </row>
    <row r="119" spans="1:16" ht="18.95" customHeight="1">
      <c r="A119" s="62">
        <v>9</v>
      </c>
      <c r="B119" s="63">
        <f t="shared" si="75"/>
        <v>0</v>
      </c>
      <c r="C119" s="93"/>
      <c r="D119" s="62">
        <v>9</v>
      </c>
      <c r="E119" s="63">
        <f t="shared" si="76"/>
        <v>0</v>
      </c>
      <c r="F119" s="146"/>
      <c r="G119" s="147"/>
      <c r="H119" s="147"/>
      <c r="I119" s="147"/>
      <c r="J119" s="148"/>
      <c r="K119" s="97"/>
      <c r="L119" s="52"/>
      <c r="M119" s="52"/>
      <c r="N119" s="52"/>
      <c r="O119" s="52"/>
      <c r="P119" s="52"/>
    </row>
    <row r="120" spans="1:16" ht="18.95" customHeight="1">
      <c r="A120" s="62">
        <v>10</v>
      </c>
      <c r="B120" s="63">
        <f t="shared" si="75"/>
        <v>0</v>
      </c>
      <c r="C120" s="93"/>
      <c r="D120" s="62">
        <v>10</v>
      </c>
      <c r="E120" s="63">
        <f t="shared" si="76"/>
        <v>0</v>
      </c>
      <c r="F120" s="146"/>
      <c r="G120" s="147"/>
      <c r="H120" s="147"/>
      <c r="I120" s="147"/>
      <c r="J120" s="148"/>
      <c r="K120" s="97"/>
      <c r="L120" s="96"/>
      <c r="M120" s="52"/>
      <c r="N120" s="52"/>
      <c r="O120" s="52"/>
      <c r="P120" s="52"/>
    </row>
    <row r="121" spans="1:16" ht="18.95" customHeight="1">
      <c r="A121" s="62">
        <v>11</v>
      </c>
      <c r="B121" s="63">
        <f t="shared" si="75"/>
        <v>0</v>
      </c>
      <c r="C121" s="93"/>
      <c r="D121" s="62">
        <v>11</v>
      </c>
      <c r="E121" s="63">
        <f t="shared" si="76"/>
        <v>0</v>
      </c>
      <c r="F121" s="146"/>
      <c r="G121" s="147"/>
      <c r="H121" s="147"/>
      <c r="I121" s="147"/>
      <c r="J121" s="148"/>
      <c r="K121" s="97"/>
      <c r="L121" s="84"/>
      <c r="M121" s="52"/>
      <c r="N121" s="52"/>
      <c r="O121" s="52"/>
      <c r="P121" s="52"/>
    </row>
    <row r="122" spans="1:16" ht="18.95" customHeight="1">
      <c r="A122" s="62">
        <v>12</v>
      </c>
      <c r="B122" s="63">
        <f t="shared" si="75"/>
        <v>0</v>
      </c>
      <c r="C122" s="93"/>
      <c r="D122" s="62">
        <v>12</v>
      </c>
      <c r="E122" s="63">
        <f t="shared" si="76"/>
        <v>0</v>
      </c>
      <c r="F122" s="146"/>
      <c r="G122" s="147"/>
      <c r="H122" s="147"/>
      <c r="I122" s="147"/>
      <c r="J122" s="148"/>
      <c r="K122" s="52"/>
      <c r="L122" s="97"/>
      <c r="M122" s="52"/>
      <c r="N122" s="52"/>
      <c r="O122" s="52"/>
      <c r="P122" s="52"/>
    </row>
    <row r="123" spans="1:16" ht="18.95" customHeight="1">
      <c r="I123" s="81"/>
      <c r="K123" s="95"/>
      <c r="L123" s="97"/>
      <c r="M123" s="52"/>
      <c r="N123" s="52"/>
      <c r="O123" s="52"/>
      <c r="P123" s="52"/>
    </row>
    <row r="124" spans="1:16" ht="18.95" customHeight="1">
      <c r="E124" s="61">
        <f>+B36</f>
        <v>0</v>
      </c>
      <c r="F124" s="175" t="s">
        <v>108</v>
      </c>
      <c r="G124" s="176"/>
      <c r="H124" s="176"/>
      <c r="I124" s="176"/>
      <c r="J124" s="177"/>
      <c r="K124" s="84"/>
      <c r="L124" s="97"/>
      <c r="M124" s="52"/>
      <c r="N124" s="52"/>
      <c r="O124" s="52"/>
      <c r="P124" s="52"/>
    </row>
    <row r="125" spans="1:16" ht="18.95" customHeight="1">
      <c r="A125" s="62"/>
      <c r="D125" s="62">
        <v>1</v>
      </c>
      <c r="E125" s="63">
        <f t="shared" ref="E125:E136" si="77">+$B$36</f>
        <v>0</v>
      </c>
      <c r="F125" s="146"/>
      <c r="G125" s="147"/>
      <c r="H125" s="147"/>
      <c r="I125" s="147"/>
      <c r="J125" s="148"/>
      <c r="K125" s="97"/>
      <c r="L125" s="97"/>
      <c r="M125" s="52"/>
      <c r="N125" s="52"/>
      <c r="O125" s="52"/>
      <c r="P125" s="52"/>
    </row>
    <row r="126" spans="1:16" ht="18.95" customHeight="1">
      <c r="A126" s="62"/>
      <c r="D126" s="62">
        <v>2</v>
      </c>
      <c r="E126" s="63">
        <f t="shared" si="77"/>
        <v>0</v>
      </c>
      <c r="F126" s="146"/>
      <c r="G126" s="147"/>
      <c r="H126" s="147"/>
      <c r="I126" s="147"/>
      <c r="J126" s="148"/>
      <c r="K126" s="97"/>
      <c r="L126" s="97"/>
      <c r="M126" s="52"/>
      <c r="N126" s="52"/>
      <c r="O126" s="52"/>
      <c r="P126" s="52"/>
    </row>
    <row r="127" spans="1:16" ht="18.95" customHeight="1">
      <c r="A127" s="62"/>
      <c r="D127" s="62">
        <v>3</v>
      </c>
      <c r="E127" s="63">
        <f t="shared" si="77"/>
        <v>0</v>
      </c>
      <c r="F127" s="146"/>
      <c r="G127" s="147"/>
      <c r="H127" s="147"/>
      <c r="I127" s="147"/>
      <c r="J127" s="148"/>
      <c r="K127" s="97"/>
      <c r="L127" s="97"/>
      <c r="M127" s="52"/>
      <c r="N127" s="52"/>
      <c r="O127" s="52"/>
      <c r="P127" s="52"/>
    </row>
    <row r="128" spans="1:16" ht="18.95" customHeight="1">
      <c r="A128" s="62"/>
      <c r="D128" s="62">
        <v>4</v>
      </c>
      <c r="E128" s="63">
        <f t="shared" si="77"/>
        <v>0</v>
      </c>
      <c r="F128" s="146"/>
      <c r="G128" s="147"/>
      <c r="H128" s="147"/>
      <c r="I128" s="147"/>
      <c r="J128" s="148"/>
      <c r="K128" s="97"/>
      <c r="L128" s="97"/>
      <c r="M128" s="52"/>
      <c r="N128" s="52"/>
      <c r="O128" s="52"/>
      <c r="P128" s="52"/>
    </row>
    <row r="129" spans="1:16" ht="18.95" customHeight="1">
      <c r="A129" s="62"/>
      <c r="D129" s="62">
        <v>5</v>
      </c>
      <c r="E129" s="63">
        <f t="shared" si="77"/>
        <v>0</v>
      </c>
      <c r="F129" s="146"/>
      <c r="G129" s="147"/>
      <c r="H129" s="147"/>
      <c r="I129" s="147"/>
      <c r="J129" s="148"/>
      <c r="K129" s="97"/>
      <c r="L129" s="97"/>
      <c r="M129" s="52"/>
      <c r="N129" s="52"/>
      <c r="O129" s="52"/>
      <c r="P129" s="52"/>
    </row>
    <row r="130" spans="1:16" ht="18.95" customHeight="1">
      <c r="A130" s="62"/>
      <c r="D130" s="62">
        <v>6</v>
      </c>
      <c r="E130" s="63">
        <f t="shared" si="77"/>
        <v>0</v>
      </c>
      <c r="F130" s="146"/>
      <c r="G130" s="147"/>
      <c r="H130" s="147"/>
      <c r="I130" s="147"/>
      <c r="J130" s="148"/>
      <c r="K130" s="97"/>
      <c r="L130" s="97"/>
      <c r="M130" s="52"/>
      <c r="N130" s="52"/>
      <c r="O130" s="52"/>
      <c r="P130" s="52"/>
    </row>
    <row r="131" spans="1:16" ht="18.95" customHeight="1">
      <c r="A131" s="62"/>
      <c r="D131" s="62">
        <v>7</v>
      </c>
      <c r="E131" s="63">
        <f t="shared" si="77"/>
        <v>0</v>
      </c>
      <c r="F131" s="146"/>
      <c r="G131" s="147"/>
      <c r="H131" s="147"/>
      <c r="I131" s="147"/>
      <c r="J131" s="148"/>
      <c r="K131" s="97"/>
      <c r="L131" s="97"/>
      <c r="M131" s="52"/>
      <c r="N131" s="52"/>
      <c r="O131" s="52"/>
      <c r="P131" s="52"/>
    </row>
    <row r="132" spans="1:16" ht="18.95" customHeight="1">
      <c r="A132" s="62"/>
      <c r="D132" s="62">
        <v>8</v>
      </c>
      <c r="E132" s="63">
        <f t="shared" si="77"/>
        <v>0</v>
      </c>
      <c r="F132" s="146"/>
      <c r="G132" s="147"/>
      <c r="H132" s="147"/>
      <c r="I132" s="147"/>
      <c r="J132" s="148"/>
      <c r="K132" s="97"/>
      <c r="L132" s="97"/>
      <c r="M132" s="52"/>
      <c r="N132" s="52"/>
      <c r="O132" s="52"/>
      <c r="P132" s="52"/>
    </row>
    <row r="133" spans="1:16" ht="18.95" customHeight="1">
      <c r="A133" s="62"/>
      <c r="D133" s="62">
        <v>9</v>
      </c>
      <c r="E133" s="63">
        <f t="shared" si="77"/>
        <v>0</v>
      </c>
      <c r="F133" s="146"/>
      <c r="G133" s="147"/>
      <c r="H133" s="147"/>
      <c r="I133" s="147"/>
      <c r="J133" s="148"/>
      <c r="K133" s="97"/>
      <c r="L133" s="52"/>
      <c r="M133" s="52"/>
      <c r="N133" s="52"/>
      <c r="O133" s="52"/>
      <c r="P133" s="52"/>
    </row>
    <row r="134" spans="1:16" ht="18.95" customHeight="1">
      <c r="A134" s="62"/>
      <c r="D134" s="62">
        <v>10</v>
      </c>
      <c r="E134" s="63">
        <f t="shared" si="77"/>
        <v>0</v>
      </c>
      <c r="F134" s="146"/>
      <c r="G134" s="147"/>
      <c r="H134" s="147"/>
      <c r="I134" s="147"/>
      <c r="J134" s="148"/>
      <c r="K134" s="97"/>
      <c r="L134" s="96"/>
      <c r="M134" s="57"/>
      <c r="N134" s="52"/>
      <c r="O134" s="52"/>
      <c r="P134" s="52"/>
    </row>
    <row r="135" spans="1:16" ht="18.95" customHeight="1">
      <c r="A135" s="62"/>
      <c r="D135" s="62">
        <v>11</v>
      </c>
      <c r="E135" s="63">
        <f t="shared" si="77"/>
        <v>0</v>
      </c>
      <c r="F135" s="146"/>
      <c r="G135" s="147"/>
      <c r="H135" s="147"/>
      <c r="I135" s="147"/>
      <c r="J135" s="148"/>
      <c r="K135" s="97"/>
      <c r="L135" s="84"/>
      <c r="M135" s="52"/>
      <c r="N135" s="52"/>
      <c r="O135" s="52"/>
      <c r="P135" s="52"/>
    </row>
    <row r="136" spans="1:16" ht="18.95" customHeight="1">
      <c r="A136" s="62"/>
      <c r="D136" s="62">
        <v>12</v>
      </c>
      <c r="E136" s="63">
        <f t="shared" si="77"/>
        <v>0</v>
      </c>
      <c r="F136" s="146"/>
      <c r="G136" s="147"/>
      <c r="H136" s="147"/>
      <c r="I136" s="147"/>
      <c r="J136" s="148"/>
      <c r="K136" s="52"/>
      <c r="L136" s="97"/>
      <c r="M136" s="52"/>
      <c r="N136" s="52"/>
      <c r="O136" s="52"/>
      <c r="P136" s="52"/>
    </row>
    <row r="137" spans="1:16" ht="18.95" customHeight="1">
      <c r="I137" s="81"/>
      <c r="K137" s="95"/>
      <c r="L137" s="97"/>
      <c r="M137" s="52"/>
      <c r="N137" s="52"/>
      <c r="O137" s="52"/>
      <c r="P137" s="52"/>
    </row>
    <row r="138" spans="1:16" ht="18.95" customHeight="1">
      <c r="E138" s="61">
        <f>+B37</f>
        <v>0</v>
      </c>
      <c r="F138" s="175" t="s">
        <v>108</v>
      </c>
      <c r="G138" s="176"/>
      <c r="H138" s="176"/>
      <c r="I138" s="176"/>
      <c r="J138" s="177"/>
      <c r="K138" s="84"/>
      <c r="L138" s="97"/>
      <c r="M138" s="52"/>
      <c r="N138" s="52"/>
      <c r="O138" s="52"/>
      <c r="P138" s="52"/>
    </row>
    <row r="139" spans="1:16" ht="18.95" customHeight="1">
      <c r="A139" s="62"/>
      <c r="D139" s="62">
        <v>1</v>
      </c>
      <c r="E139" s="63">
        <f t="shared" ref="E139:E150" si="78">+$B$37</f>
        <v>0</v>
      </c>
      <c r="F139" s="146"/>
      <c r="G139" s="147"/>
      <c r="H139" s="147"/>
      <c r="I139" s="147"/>
      <c r="J139" s="148"/>
      <c r="K139" s="97"/>
      <c r="L139" s="97"/>
      <c r="M139" s="52"/>
      <c r="N139" s="52"/>
      <c r="O139" s="52"/>
      <c r="P139" s="52"/>
    </row>
    <row r="140" spans="1:16" ht="18.95" customHeight="1">
      <c r="A140" s="62"/>
      <c r="D140" s="62">
        <v>2</v>
      </c>
      <c r="E140" s="63">
        <f t="shared" si="78"/>
        <v>0</v>
      </c>
      <c r="F140" s="146"/>
      <c r="G140" s="147"/>
      <c r="H140" s="147"/>
      <c r="I140" s="147"/>
      <c r="J140" s="148"/>
      <c r="K140" s="97"/>
      <c r="L140" s="97"/>
      <c r="M140" s="52"/>
      <c r="N140" s="52"/>
      <c r="O140" s="52"/>
      <c r="P140" s="52"/>
    </row>
    <row r="141" spans="1:16" ht="18.95" customHeight="1">
      <c r="A141" s="62"/>
      <c r="D141" s="62">
        <v>3</v>
      </c>
      <c r="E141" s="63">
        <f t="shared" si="78"/>
        <v>0</v>
      </c>
      <c r="F141" s="146"/>
      <c r="G141" s="147"/>
      <c r="H141" s="147"/>
      <c r="I141" s="147"/>
      <c r="J141" s="148"/>
      <c r="K141" s="97"/>
      <c r="L141" s="97"/>
      <c r="M141" s="52"/>
      <c r="N141" s="52"/>
      <c r="O141" s="52"/>
      <c r="P141" s="52"/>
    </row>
    <row r="142" spans="1:16" ht="18.95" customHeight="1">
      <c r="A142" s="62"/>
      <c r="D142" s="62">
        <v>4</v>
      </c>
      <c r="E142" s="63">
        <f t="shared" si="78"/>
        <v>0</v>
      </c>
      <c r="F142" s="146"/>
      <c r="G142" s="147"/>
      <c r="H142" s="147"/>
      <c r="I142" s="147"/>
      <c r="J142" s="148"/>
      <c r="K142" s="97"/>
      <c r="L142" s="97"/>
      <c r="M142" s="52"/>
      <c r="N142" s="52"/>
      <c r="O142" s="52"/>
      <c r="P142" s="52"/>
    </row>
    <row r="143" spans="1:16" ht="18.95" customHeight="1">
      <c r="A143" s="62"/>
      <c r="D143" s="62">
        <v>5</v>
      </c>
      <c r="E143" s="63">
        <f t="shared" si="78"/>
        <v>0</v>
      </c>
      <c r="F143" s="146"/>
      <c r="G143" s="147"/>
      <c r="H143" s="147"/>
      <c r="I143" s="147"/>
      <c r="J143" s="148"/>
      <c r="K143" s="97"/>
      <c r="L143" s="97"/>
      <c r="M143" s="52"/>
      <c r="N143" s="52"/>
      <c r="O143" s="52"/>
      <c r="P143" s="52"/>
    </row>
    <row r="144" spans="1:16" ht="18.95" customHeight="1">
      <c r="A144" s="62"/>
      <c r="D144" s="62">
        <v>6</v>
      </c>
      <c r="E144" s="63">
        <f t="shared" si="78"/>
        <v>0</v>
      </c>
      <c r="F144" s="146"/>
      <c r="G144" s="147"/>
      <c r="H144" s="147"/>
      <c r="I144" s="147"/>
      <c r="J144" s="148"/>
      <c r="K144" s="97"/>
      <c r="L144" s="97"/>
      <c r="M144" s="52"/>
      <c r="N144" s="52"/>
      <c r="O144" s="52"/>
      <c r="P144" s="52"/>
    </row>
    <row r="145" spans="1:16" ht="18.95" customHeight="1">
      <c r="A145" s="62"/>
      <c r="D145" s="62">
        <v>7</v>
      </c>
      <c r="E145" s="63">
        <f t="shared" si="78"/>
        <v>0</v>
      </c>
      <c r="F145" s="146"/>
      <c r="G145" s="147"/>
      <c r="H145" s="147"/>
      <c r="I145" s="147"/>
      <c r="J145" s="148"/>
      <c r="K145" s="97"/>
      <c r="L145" s="97"/>
      <c r="M145" s="52"/>
      <c r="N145" s="52"/>
      <c r="O145" s="52"/>
      <c r="P145" s="52"/>
    </row>
    <row r="146" spans="1:16" ht="18.95" customHeight="1">
      <c r="A146" s="62"/>
      <c r="D146" s="62">
        <v>8</v>
      </c>
      <c r="E146" s="63">
        <f t="shared" si="78"/>
        <v>0</v>
      </c>
      <c r="F146" s="146"/>
      <c r="G146" s="147"/>
      <c r="H146" s="147"/>
      <c r="I146" s="147"/>
      <c r="J146" s="148"/>
      <c r="K146" s="97"/>
      <c r="L146" s="97"/>
      <c r="M146" s="52"/>
      <c r="N146" s="52"/>
      <c r="O146" s="52"/>
      <c r="P146" s="52"/>
    </row>
    <row r="147" spans="1:16" ht="18.95" customHeight="1">
      <c r="A147" s="62"/>
      <c r="D147" s="62">
        <v>9</v>
      </c>
      <c r="E147" s="63">
        <f t="shared" si="78"/>
        <v>0</v>
      </c>
      <c r="F147" s="146"/>
      <c r="G147" s="147"/>
      <c r="H147" s="147"/>
      <c r="I147" s="147"/>
      <c r="J147" s="148"/>
      <c r="K147" s="97"/>
      <c r="L147" s="84"/>
      <c r="M147" s="52"/>
      <c r="N147" s="52"/>
      <c r="O147" s="52"/>
      <c r="P147" s="52"/>
    </row>
    <row r="148" spans="1:16" ht="18.95" customHeight="1">
      <c r="A148" s="62"/>
      <c r="D148" s="62">
        <v>10</v>
      </c>
      <c r="E148" s="63">
        <f t="shared" si="78"/>
        <v>0</v>
      </c>
      <c r="F148" s="146"/>
      <c r="G148" s="147"/>
      <c r="H148" s="147"/>
      <c r="I148" s="147"/>
      <c r="J148" s="148"/>
      <c r="K148" s="97"/>
      <c r="L148" s="52"/>
      <c r="M148" s="52"/>
      <c r="N148" s="52"/>
      <c r="O148" s="52"/>
      <c r="P148" s="52"/>
    </row>
    <row r="149" spans="1:16" ht="18.95" customHeight="1">
      <c r="A149" s="62"/>
      <c r="D149" s="62">
        <v>11</v>
      </c>
      <c r="E149" s="63">
        <f t="shared" si="78"/>
        <v>0</v>
      </c>
      <c r="F149" s="146"/>
      <c r="G149" s="147"/>
      <c r="H149" s="147"/>
      <c r="I149" s="147"/>
      <c r="J149" s="148"/>
      <c r="K149" s="97"/>
      <c r="L149" s="52"/>
      <c r="M149" s="52"/>
      <c r="N149" s="52"/>
      <c r="O149" s="52"/>
      <c r="P149" s="52"/>
    </row>
    <row r="150" spans="1:16" ht="18.95" customHeight="1">
      <c r="A150" s="62"/>
      <c r="D150" s="62">
        <v>12</v>
      </c>
      <c r="E150" s="63">
        <f t="shared" si="78"/>
        <v>0</v>
      </c>
      <c r="F150" s="146"/>
      <c r="G150" s="147"/>
      <c r="H150" s="147"/>
      <c r="I150" s="147"/>
      <c r="J150" s="148"/>
      <c r="K150" s="52"/>
      <c r="L150" s="52"/>
      <c r="M150" s="52"/>
      <c r="N150" s="52"/>
      <c r="O150" s="52"/>
      <c r="P150" s="52"/>
    </row>
    <row r="151" spans="1:16" ht="18.95" customHeight="1">
      <c r="K151" s="52"/>
    </row>
    <row r="152" spans="1:16" ht="18.95" customHeight="1">
      <c r="K152" s="52"/>
    </row>
  </sheetData>
  <sheetProtection algorithmName="SHA-512" hashValue="ZEEYojsnWx71983+XnkEnE1S0g5nAN69sg79JewB5n/ugklyCHzHmxw6GbTByNtA1KkJc0cec1Tb2t/0v2M8IQ==" saltValue="A3sPEUjvpo52eJ/0y0KVVg==" spinCount="100000" sheet="1" selectLockedCells="1"/>
  <sortState xmlns:xlrd2="http://schemas.microsoft.com/office/spreadsheetml/2017/richdata2" ref="AD13:AD27">
    <sortCondition ref="AD13:AD27"/>
  </sortState>
  <mergeCells count="184">
    <mergeCell ref="F147:J147"/>
    <mergeCell ref="F148:J148"/>
    <mergeCell ref="F149:J149"/>
    <mergeCell ref="F150:J150"/>
    <mergeCell ref="B63:J63"/>
    <mergeCell ref="B64:J64"/>
    <mergeCell ref="B65:J65"/>
    <mergeCell ref="F103:J103"/>
    <mergeCell ref="F104:J104"/>
    <mergeCell ref="F107:J107"/>
    <mergeCell ref="F141:J141"/>
    <mergeCell ref="F102:J102"/>
    <mergeCell ref="F142:J142"/>
    <mergeCell ref="F143:J143"/>
    <mergeCell ref="F144:J144"/>
    <mergeCell ref="F145:J145"/>
    <mergeCell ref="F125:J125"/>
    <mergeCell ref="F126:J126"/>
    <mergeCell ref="F127:J127"/>
    <mergeCell ref="F128:J128"/>
    <mergeCell ref="F146:J146"/>
    <mergeCell ref="F78:J78"/>
    <mergeCell ref="F92:J92"/>
    <mergeCell ref="F106:J106"/>
    <mergeCell ref="C24:F24"/>
    <mergeCell ref="C25:F25"/>
    <mergeCell ref="C26:F26"/>
    <mergeCell ref="C27:F27"/>
    <mergeCell ref="C32:F32"/>
    <mergeCell ref="C33:F33"/>
    <mergeCell ref="C34:F34"/>
    <mergeCell ref="C35:F35"/>
    <mergeCell ref="C36:F36"/>
    <mergeCell ref="B29:F29"/>
    <mergeCell ref="B28:D28"/>
    <mergeCell ref="L49:R49"/>
    <mergeCell ref="O51:R51"/>
    <mergeCell ref="O52:R52"/>
    <mergeCell ref="O53:R53"/>
    <mergeCell ref="L50:N50"/>
    <mergeCell ref="L51:N51"/>
    <mergeCell ref="L52:N52"/>
    <mergeCell ref="L53:N53"/>
    <mergeCell ref="L54:N54"/>
    <mergeCell ref="O54:R54"/>
    <mergeCell ref="O59:R59"/>
    <mergeCell ref="L55:N55"/>
    <mergeCell ref="L56:N56"/>
    <mergeCell ref="L57:N57"/>
    <mergeCell ref="L58:N58"/>
    <mergeCell ref="L59:N59"/>
    <mergeCell ref="C55:F55"/>
    <mergeCell ref="O57:R57"/>
    <mergeCell ref="O58:R58"/>
    <mergeCell ref="B57:C57"/>
    <mergeCell ref="O55:R55"/>
    <mergeCell ref="O56:R56"/>
    <mergeCell ref="F133:J133"/>
    <mergeCell ref="F139:J139"/>
    <mergeCell ref="F140:J140"/>
    <mergeCell ref="F121:J121"/>
    <mergeCell ref="F122:J122"/>
    <mergeCell ref="F124:J124"/>
    <mergeCell ref="F83:J83"/>
    <mergeCell ref="F101:J101"/>
    <mergeCell ref="F91:J91"/>
    <mergeCell ref="F105:J105"/>
    <mergeCell ref="F85:J85"/>
    <mergeCell ref="F86:J86"/>
    <mergeCell ref="F120:J120"/>
    <mergeCell ref="F134:J134"/>
    <mergeCell ref="F130:J130"/>
    <mergeCell ref="F131:J131"/>
    <mergeCell ref="F132:J132"/>
    <mergeCell ref="F135:J135"/>
    <mergeCell ref="F136:J136"/>
    <mergeCell ref="F138:J138"/>
    <mergeCell ref="F119:J119"/>
    <mergeCell ref="F129:J129"/>
    <mergeCell ref="F87:J87"/>
    <mergeCell ref="F88:J88"/>
    <mergeCell ref="F89:J89"/>
    <mergeCell ref="F90:J90"/>
    <mergeCell ref="F115:J115"/>
    <mergeCell ref="F116:J116"/>
    <mergeCell ref="F108:J108"/>
    <mergeCell ref="F110:J110"/>
    <mergeCell ref="F111:J111"/>
    <mergeCell ref="F112:J112"/>
    <mergeCell ref="F113:J113"/>
    <mergeCell ref="F114:J114"/>
    <mergeCell ref="F93:J93"/>
    <mergeCell ref="F94:J94"/>
    <mergeCell ref="F96:J96"/>
    <mergeCell ref="F97:J97"/>
    <mergeCell ref="F98:J98"/>
    <mergeCell ref="F99:J99"/>
    <mergeCell ref="F100:J100"/>
    <mergeCell ref="F117:J117"/>
    <mergeCell ref="F118:J118"/>
    <mergeCell ref="H28:J28"/>
    <mergeCell ref="B38:D38"/>
    <mergeCell ref="H38:J38"/>
    <mergeCell ref="B46:D46"/>
    <mergeCell ref="C37:F37"/>
    <mergeCell ref="C43:F43"/>
    <mergeCell ref="C44:F44"/>
    <mergeCell ref="C52:F52"/>
    <mergeCell ref="C53:F53"/>
    <mergeCell ref="C45:F45"/>
    <mergeCell ref="C42:F42"/>
    <mergeCell ref="H46:J46"/>
    <mergeCell ref="B47:F47"/>
    <mergeCell ref="B49:B50"/>
    <mergeCell ref="F84:J84"/>
    <mergeCell ref="F82:J82"/>
    <mergeCell ref="F74:J74"/>
    <mergeCell ref="F77:J77"/>
    <mergeCell ref="D62:F62"/>
    <mergeCell ref="G62:I62"/>
    <mergeCell ref="D59:F59"/>
    <mergeCell ref="G59:J59"/>
    <mergeCell ref="B1:J1"/>
    <mergeCell ref="B3:J3"/>
    <mergeCell ref="G6:J6"/>
    <mergeCell ref="B6:E6"/>
    <mergeCell ref="F8:G8"/>
    <mergeCell ref="B12:H12"/>
    <mergeCell ref="B13:G13"/>
    <mergeCell ref="E11:F11"/>
    <mergeCell ref="G11:J11"/>
    <mergeCell ref="I12:J14"/>
    <mergeCell ref="C11:D11"/>
    <mergeCell ref="B2:J2"/>
    <mergeCell ref="B14:B15"/>
    <mergeCell ref="D14:D15"/>
    <mergeCell ref="G14:G15"/>
    <mergeCell ref="D7:E7"/>
    <mergeCell ref="D8:E8"/>
    <mergeCell ref="F7:G7"/>
    <mergeCell ref="B5:J5"/>
    <mergeCell ref="H7:J7"/>
    <mergeCell ref="H8:J9"/>
    <mergeCell ref="H10:J10"/>
    <mergeCell ref="D10:G10"/>
    <mergeCell ref="F68:J68"/>
    <mergeCell ref="F69:J69"/>
    <mergeCell ref="F70:J70"/>
    <mergeCell ref="F71:J71"/>
    <mergeCell ref="F72:J72"/>
    <mergeCell ref="D57:J57"/>
    <mergeCell ref="C54:F54"/>
    <mergeCell ref="B61:C61"/>
    <mergeCell ref="D60:J60"/>
    <mergeCell ref="D61:J61"/>
    <mergeCell ref="B62:C62"/>
    <mergeCell ref="B58:C58"/>
    <mergeCell ref="B56:J56"/>
    <mergeCell ref="D58:J58"/>
    <mergeCell ref="B60:C60"/>
    <mergeCell ref="F73:J73"/>
    <mergeCell ref="F75:J75"/>
    <mergeCell ref="F76:J76"/>
    <mergeCell ref="F79:J79"/>
    <mergeCell ref="F80:J80"/>
    <mergeCell ref="I4:J4"/>
    <mergeCell ref="C31:F31"/>
    <mergeCell ref="S58:U58"/>
    <mergeCell ref="S51:U51"/>
    <mergeCell ref="S52:U52"/>
    <mergeCell ref="S53:U53"/>
    <mergeCell ref="S54:U54"/>
    <mergeCell ref="S55:U55"/>
    <mergeCell ref="S56:U56"/>
    <mergeCell ref="S57:U57"/>
    <mergeCell ref="L5:AA5"/>
    <mergeCell ref="C23:F23"/>
    <mergeCell ref="B22:D22"/>
    <mergeCell ref="H22:J22"/>
    <mergeCell ref="C40:F40"/>
    <mergeCell ref="C41:F41"/>
    <mergeCell ref="C49:F49"/>
    <mergeCell ref="C50:F50"/>
    <mergeCell ref="C51:F51"/>
  </mergeCells>
  <dataValidations xWindow="647" yWindow="463" count="19">
    <dataValidation type="textLength" showInputMessage="1" showErrorMessage="1" promptTitle="Enter your 9-DIGIT Zip code " prompt="Example:  01468-1235_x000a_Get your check faster!" sqref="G9" xr:uid="{D7AE945B-516E-435E-8F76-933B77167EFC}">
      <formula1>4</formula1>
      <formula2>10</formula2>
    </dataValidation>
    <dataValidation type="date" showInputMessage="1" showErrorMessage="1" errorTitle="DATE FORMAT" error="Please use 00/00/0000 format._x000a__x000a_Date must be between 07/01/2025 and 12/31/2025." promptTitle="DATE FORMAT" prompt="_x000a_Please use 00/00/0000 format._x000a__x000a_Date must be between 01/01/2026 and 06/30/2026." sqref="F7:G7" xr:uid="{ACC92025-F086-4A11-A882-5A1C6B79EE0C}">
      <formula1>E4</formula1>
      <formula2>G4</formula2>
    </dataValidation>
    <dataValidation allowBlank="1" showInputMessage="1" showErrorMessage="1" promptTitle="OTHER EXPENSES" prompt="_x000a_Scroll right and select the account number from the table." sqref="H40:H45 H51:H55" xr:uid="{6F77D0FE-E0B3-4B83-80CC-D14337D5109F}"/>
    <dataValidation allowBlank="1" showInputMessage="1" showErrorMessage="1" promptTitle="EVENT NAME" prompt="_x000a_Examples:  _x000a__x000a_CERTIFIED Annual Exam_x000a_OET Annual Staff Meeting_x000a_Spring Officers Meeting" sqref="C11" xr:uid="{CA0F2CAB-61B5-409E-8A8C-FBFB3F71B9A8}"/>
    <dataValidation allowBlank="1" showInputMessage="1" showErrorMessage="1" promptTitle="EVENT LOCATION" prompt="_x000a_Examples:  _x000a__x000a_DESMOND HOTEL, Albany, NY_x000a_Kane Residence, Harrison, ME_x000a__x000a_Include:  _x000a__x000a_1.  Venue name_x000a_2.  City_x000a_3.  State" sqref="G11:J11" xr:uid="{78EB5A92-2D48-4AB4-B0C8-034CCFD2AA82}"/>
    <dataValidation allowBlank="1" showInputMessage="1" showErrorMessage="1" promptTitle="Travel" prompt="_x000a_Examples:  _x000a__x000a_Home to KILLINGTON_x000a_KILLINGTON to home_x000a__x000a_Show each DATE separately._x000a_" sqref="C16:C21" xr:uid="{B62F112D-BD89-4947-BC4A-4CCFEB974AD6}"/>
    <dataValidation allowBlank="1" showInputMessage="1" showErrorMessage="1" promptTitle="LODGING" prompt="_x000a_Example:  _x000a__x000a_DESMOND HOTEL, Albany, NY 3 nights_x000a__x000a_Indicate if SELF ONLY or WITH GUEST(S)._x000a_Scroll down to list all guest names for each night._x000a__x000a_Email treasurer@easterndivisionnsp.org for LODGING tax-exemption information." sqref="C24:C27" xr:uid="{87CC4C0F-E5C3-4BAF-BB79-D30717160217}"/>
    <dataValidation allowBlank="1" showInputMessage="1" showErrorMessage="1" promptTitle="MEALS" prompt="_x000a_Receipts are REQUIRED._x000a__x000a_Examples: _x000a__x000a_Lunch, SUBWAY, Albany, NY_x000a_Group dinner for 12 instructors, MARKET BASKET, Plymouth, NH_x000a__x000a_Indicate if SELF ONLY or WITH GUEST(S)._x000a_Scroll down to list all guest names for each group meal." sqref="C32:C37" xr:uid="{E3EBFCC6-F7C8-41D6-9570-8C71954C99E0}"/>
    <dataValidation allowBlank="1" showInputMessage="1" showErrorMessage="1" promptTitle="OTHER EXPENSES" prompt="_x000a_Example:  _x000a__x000a_BlueWaterRopes.com 300' line w/ pulleys for CERTIFIED training event._x000a__x000a_Email treasurer@easterndivisionnsp.org for vendor tax-exempt information." sqref="C40:C45 D41:F45" xr:uid="{1021F161-2262-4077-BAF7-56F9E09244A5}"/>
    <dataValidation allowBlank="1" showInputMessage="1" showErrorMessage="1" promptTitle="SUBMITTER EMAIL ADDRESS REQUIRED" sqref="B58" xr:uid="{303CCB03-429C-4A56-B1DB-9E55C1B1C761}"/>
    <dataValidation type="decimal" allowBlank="1" showInputMessage="1" showErrorMessage="1" promptTitle="Mileage" prompt="_x000a_Enter miles with decimals optional._x000a__x000a_Example:  102.45_x000a__x000a_We will round to nearest tenth of a mile._x000a__x000a_Include all mileage for this date._x000a_" sqref="D16:D21" xr:uid="{90971240-7736-4088-A73E-C05927B599B8}">
      <formula1>0.1</formula1>
      <formula2>9999.9</formula2>
    </dataValidation>
    <dataValidation allowBlank="1" showInputMessage="1" showErrorMessage="1" promptTitle="CREDIT CARD PURCHASES ONLY!" prompt="_x000a_Briefly describe charges to the ED credit card._x000a__x000a_Email liz.fenner@easterndivisionnsp.org for authorizations._x000a_Provide Liz with your Manager's approval at that time._x000a__x000a_Include a copy to treasurer@easterndivisionnsp.org._x000a__x000a_" sqref="C51:C55 D52:F55" xr:uid="{72668C1B-D0E1-4CE6-9768-9B8A8CC9CF3D}"/>
    <dataValidation allowBlank="1" showInputMessage="1" showErrorMessage="1" promptTitle="ADMIN" prompt="_x000a_A for ADMIN expense_x000a_Otherwise, blank._x000a__x000a_ADMIN expenses INDIRECTLY affect our mission and include FOM, WOM, SOM, staff planning meetings, office, etc., including associated travel, lodging &amp; meals." sqref="J16:J21 J24:J27 J32:J37 J40:J45 J51:J55" xr:uid="{690637F5-C556-499F-BEC4-8A844B356AA5}"/>
    <dataValidation allowBlank="1" showInputMessage="1" showErrorMessage="1" promptTitle="PROGRAM" prompt="_x000a_P for PROGRAM expense_x000a_Otherwise, blank._x000a__x000a_PROGRAM expenses DIRECTLY affect our mission and are related to program operations (travel to and from, training event meals and lodging, supplies, etc.)." sqref="I16:I21 I24:I27 I32:I37 I40:I45 I51:I55" xr:uid="{A6D04ADA-2DE4-45F9-A766-CECBF1857EF0}"/>
    <dataValidation allowBlank="1" showInputMessage="1" showErrorMessage="1" promptTitle="Tolls &amp; Parking" prompt="_x000a_Receipts are REQUIRED._x000a__x000a_EZ-PASS toll logs accepted._x000a_Out-of-state trips may be delayed._x000a__x000a_We cannot reimburse without receipts." sqref="F16:F21" xr:uid="{F739B773-8716-4C38-B549-054F04AFB469}"/>
    <dataValidation allowBlank="1" showInputMessage="1" showErrorMessage="1" promptTitle="LIST OF ATTENDEES FOR MEALS" prompt="_x000a_Show each MEAL attendee on a separate line._x000a__x000a_If needed, show 2 or more names on each line._x000a__x000a_Type SELF if applicable." sqref="F139:J150 F83:J94 F97:J108 F111:J122 F125:J136 F69:F80 G70:J80" xr:uid="{DEEF001D-5C93-4052-AB3A-809F556EDA44}"/>
    <dataValidation allowBlank="1" showInputMessage="1" showErrorMessage="1" promptTitle="LIST OF LODGING OCCUPANTS" prompt="_x000a_Show each LODGING occupant name on a separate line._x000a__x000a_If needed, show 2 or more names on each line._x000a__x000a_Type SELF if applicable." sqref="C69:C80 C83:C94 C97:C108 C111:C122" xr:uid="{D111F9F6-C870-428A-A347-1E43BBA9791B}"/>
    <dataValidation type="list" showInputMessage="1" showErrorMessage="1" errorTitle="DIVISION OR REGION NAME" error="_x000a_Click the drop-down arrow on right to select DIVISION or REGION" promptTitle="IMPORTANT!" prompt="_x000a_Click the drop-down arrow at right to indicate DIVISION or REGION for this Expense Report._x000a__x000a_Each REGION must have a separate Expense Report._x000a_Do not combine DIVISION expenses with REGION expenses._x000a__x000a_For 2 Regions, use 2 Expense Reports." sqref="H10:J10" xr:uid="{7B5E989B-92A7-4CB9-AFD4-BF83C1195720}">
      <formula1>$AD$12:$AD$27</formula1>
    </dataValidation>
    <dataValidation type="list" showInputMessage="1" showErrorMessage="1" errorTitle="PROGRAM NAME" error="_x000a_Click the drop-down arrow on right to select PROGRAM NAME" promptTitle="IMPORTANT!" prompt="_x000a_Click the drop-down arrow at right to select a single PROGRAM for this Expense Report._x000a__x000a_Each PROGRAM must have a separate Expense Report._x000a__x000a_If you submit expenses for 2 Programs, use 2 Expense Reports." sqref="H8:J9" xr:uid="{650C3AA0-A24E-465D-A39A-E7F5DB7020CD}">
      <formula1>$L$8:$L$46</formula1>
    </dataValidation>
  </dataValidations>
  <hyperlinks>
    <hyperlink ref="D60" r:id="rId1" display="Program Supervisor, please email to controller@easterndivisionnsp.org" xr:uid="{00000000-0004-0000-0000-000001000000}"/>
    <hyperlink ref="L58" r:id="rId2" xr:uid="{E30BCC74-B758-46F3-99B3-466066CBF0D9}"/>
    <hyperlink ref="L54" r:id="rId3" xr:uid="{75EE5C63-D6F0-4F03-AE8E-1F71DF2F929D}"/>
    <hyperlink ref="O54:R54" r:id="rId4" display="Related Program Committee Board Liaison" xr:uid="{F808AE0B-41A1-45F8-8DA5-E6C9F7942CD9}"/>
    <hyperlink ref="O58:R58" r:id="rId5" display="Related Division Advisor Board Liaison" xr:uid="{6F7E0C1A-2BCB-43E8-8F37-55338927502C}"/>
    <hyperlink ref="O59:R59" r:id="rId6" display="Related Program Supervisor or their Designee" xr:uid="{0FC98F5C-18AC-4569-8379-4F282EE005FD}"/>
    <hyperlink ref="D60:J60" r:id="rId7" display="Approving Manager, email with all receipts: treasurer@easterndivisionnsp.org" xr:uid="{4A4DAB16-5C8B-4A12-B35B-4E0DE194A275}"/>
  </hyperlinks>
  <printOptions horizontalCentered="1" verticalCentered="1"/>
  <pageMargins left="0.5" right="0.5" top="0.5" bottom="0.5" header="0" footer="0"/>
  <pageSetup scale="68" orientation="portrait" r:id="rId8"/>
  <headerFooter alignWithMargins="0">
    <oddFooter>&amp;"Helvetica,Regular"&amp;11&amp;P</oddFooter>
  </headerFooter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NSP ED Expense Report</vt:lpstr>
      <vt:lpstr>'NSP ED 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</dc:creator>
  <cp:lastModifiedBy>M Jarriel</cp:lastModifiedBy>
  <cp:lastPrinted>2024-08-13T22:31:22Z</cp:lastPrinted>
  <dcterms:created xsi:type="dcterms:W3CDTF">2015-02-13T21:48:08Z</dcterms:created>
  <dcterms:modified xsi:type="dcterms:W3CDTF">2026-04-05T12:13:05Z</dcterms:modified>
</cp:coreProperties>
</file>